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516" yWindow="672" windowWidth="15576" windowHeight="8328" activeTab="2"/>
  </bookViews>
  <sheets>
    <sheet name="прил 1" sheetId="2" r:id="rId1"/>
    <sheet name="прил 2" sheetId="5" r:id="rId2"/>
    <sheet name="прил 3" sheetId="3" r:id="rId3"/>
    <sheet name="прил 4" sheetId="4" r:id="rId4"/>
    <sheet name="Лист1" sheetId="6" r:id="rId5"/>
  </sheets>
  <definedNames>
    <definedName name="_xlnm.Print_Area" localSheetId="0">'прил 1'!$A$1:$F$92</definedName>
    <definedName name="_xlnm.Print_Area" localSheetId="1">'прил 2'!$A$1:$J$33</definedName>
    <definedName name="_xlnm.Print_Area" localSheetId="2">'прил 3'!$A$1:$P$139</definedName>
    <definedName name="_xlnm.Print_Area" localSheetId="3">'прил 4'!$A$1:$F$36</definedName>
  </definedNames>
  <calcPr calcId="144525"/>
</workbook>
</file>

<file path=xl/calcChain.xml><?xml version="1.0" encoding="utf-8"?>
<calcChain xmlns="http://schemas.openxmlformats.org/spreadsheetml/2006/main">
  <c r="E22" i="2" l="1"/>
  <c r="D22" i="2"/>
  <c r="E18" i="2"/>
  <c r="D18" i="2"/>
  <c r="E24" i="2"/>
  <c r="D24" i="2"/>
  <c r="E30" i="2"/>
  <c r="E29" i="2" s="1"/>
  <c r="E28" i="2" s="1"/>
  <c r="D30" i="2"/>
  <c r="D29" i="2" s="1"/>
  <c r="D28" i="2" s="1"/>
  <c r="E37" i="2"/>
  <c r="E38" i="2"/>
  <c r="D38" i="2"/>
  <c r="D37" i="2" s="1"/>
  <c r="E43" i="2"/>
  <c r="E42" i="2" s="1"/>
  <c r="E41" i="2" s="1"/>
  <c r="D43" i="2"/>
  <c r="D42" i="2" s="1"/>
  <c r="E47" i="2"/>
  <c r="E46" i="2" s="1"/>
  <c r="D47" i="2"/>
  <c r="D46" i="2" s="1"/>
  <c r="E52" i="2"/>
  <c r="E51" i="2" s="1"/>
  <c r="E50" i="2" s="1"/>
  <c r="E68" i="2"/>
  <c r="E67" i="2" s="1"/>
  <c r="D68" i="2"/>
  <c r="D67" i="2" s="1"/>
  <c r="E57" i="2"/>
  <c r="E56" i="2" s="1"/>
  <c r="D57" i="2"/>
  <c r="D56" i="2" s="1"/>
  <c r="E58" i="2"/>
  <c r="D58" i="2"/>
  <c r="E62" i="2"/>
  <c r="E61" i="2" s="1"/>
  <c r="E60" i="2" s="1"/>
  <c r="D62" i="2"/>
  <c r="D61" i="2" s="1"/>
  <c r="D60" i="2" s="1"/>
  <c r="D64" i="2"/>
  <c r="D65" i="2"/>
  <c r="E65" i="2"/>
  <c r="E64" i="2" s="1"/>
  <c r="D41" i="2" l="1"/>
  <c r="E36" i="2"/>
  <c r="E55" i="2"/>
  <c r="D55" i="2"/>
  <c r="D36" i="2"/>
  <c r="D17" i="2"/>
  <c r="D16" i="2" s="1"/>
  <c r="E17" i="2"/>
  <c r="E16" i="2" s="1"/>
  <c r="E15" i="2" s="1"/>
  <c r="F33" i="4"/>
  <c r="E32" i="4"/>
  <c r="E31" i="4" s="1"/>
  <c r="E30" i="4" s="1"/>
  <c r="D32" i="4"/>
  <c r="D31" i="4" s="1"/>
  <c r="D30" i="4" s="1"/>
  <c r="F29" i="4"/>
  <c r="E28" i="4"/>
  <c r="D28" i="4"/>
  <c r="D27" i="4" s="1"/>
  <c r="D26" i="4" s="1"/>
  <c r="F24" i="4"/>
  <c r="E23" i="4"/>
  <c r="E22" i="4" s="1"/>
  <c r="D23" i="4"/>
  <c r="D22" i="4" s="1"/>
  <c r="D20" i="4"/>
  <c r="D19" i="4" s="1"/>
  <c r="P132" i="3"/>
  <c r="N129" i="3"/>
  <c r="O131" i="3"/>
  <c r="O130" i="3" s="1"/>
  <c r="N131" i="3"/>
  <c r="N130" i="3" s="1"/>
  <c r="O79" i="3"/>
  <c r="O78" i="3" s="1"/>
  <c r="N79" i="3"/>
  <c r="P80" i="3"/>
  <c r="P168" i="3"/>
  <c r="O167" i="3"/>
  <c r="N167" i="3"/>
  <c r="O166" i="3"/>
  <c r="O165" i="3" s="1"/>
  <c r="N166" i="3"/>
  <c r="P160" i="3"/>
  <c r="O159" i="3"/>
  <c r="N159" i="3"/>
  <c r="O158" i="3"/>
  <c r="O157" i="3" s="1"/>
  <c r="N158" i="3"/>
  <c r="N157" i="3" s="1"/>
  <c r="N156" i="3" s="1"/>
  <c r="N155" i="3" s="1"/>
  <c r="N154" i="3" s="1"/>
  <c r="N153" i="3" s="1"/>
  <c r="P152" i="3"/>
  <c r="O151" i="3"/>
  <c r="N151" i="3"/>
  <c r="O150" i="3"/>
  <c r="N150" i="3"/>
  <c r="P149" i="3"/>
  <c r="O148" i="3"/>
  <c r="N148" i="3"/>
  <c r="O147" i="3"/>
  <c r="N147" i="3"/>
  <c r="P146" i="3"/>
  <c r="O145" i="3"/>
  <c r="N145" i="3"/>
  <c r="O144" i="3"/>
  <c r="N144" i="3"/>
  <c r="P143" i="3"/>
  <c r="O142" i="3"/>
  <c r="N142" i="3"/>
  <c r="O141" i="3"/>
  <c r="N141" i="3"/>
  <c r="P140" i="3"/>
  <c r="O139" i="3"/>
  <c r="N139" i="3"/>
  <c r="O138" i="3"/>
  <c r="N138" i="3"/>
  <c r="P137" i="3"/>
  <c r="O136" i="3"/>
  <c r="N136" i="3"/>
  <c r="O135" i="3"/>
  <c r="N135" i="3"/>
  <c r="N134" i="3" s="1"/>
  <c r="P127" i="3"/>
  <c r="O126" i="3"/>
  <c r="N126" i="3"/>
  <c r="N125" i="3" s="1"/>
  <c r="N124" i="3" s="1"/>
  <c r="P122" i="3"/>
  <c r="O121" i="3"/>
  <c r="O120" i="3" s="1"/>
  <c r="N121" i="3"/>
  <c r="P115" i="3"/>
  <c r="O114" i="3"/>
  <c r="N114" i="3"/>
  <c r="O113" i="3"/>
  <c r="N113" i="3"/>
  <c r="P112" i="3"/>
  <c r="O111" i="3"/>
  <c r="O110" i="3" s="1"/>
  <c r="N111" i="3"/>
  <c r="N110" i="3" s="1"/>
  <c r="P109" i="3"/>
  <c r="O108" i="3"/>
  <c r="N108" i="3"/>
  <c r="O107" i="3"/>
  <c r="N107" i="3"/>
  <c r="P103" i="3"/>
  <c r="O102" i="3"/>
  <c r="N102" i="3"/>
  <c r="O101" i="3"/>
  <c r="N101" i="3"/>
  <c r="P100" i="3"/>
  <c r="O99" i="3"/>
  <c r="O98" i="3" s="1"/>
  <c r="N99" i="3"/>
  <c r="P93" i="3"/>
  <c r="O92" i="3"/>
  <c r="N92" i="3"/>
  <c r="O91" i="3"/>
  <c r="O90" i="3" s="1"/>
  <c r="N91" i="3"/>
  <c r="N90" i="3" s="1"/>
  <c r="P86" i="3"/>
  <c r="O85" i="3"/>
  <c r="O84" i="3" s="1"/>
  <c r="N85" i="3"/>
  <c r="P83" i="3"/>
  <c r="O82" i="3"/>
  <c r="N82" i="3"/>
  <c r="N81" i="3" s="1"/>
  <c r="P73" i="3"/>
  <c r="O72" i="3"/>
  <c r="O71" i="3" s="1"/>
  <c r="O69" i="3" s="1"/>
  <c r="N72" i="3"/>
  <c r="N71" i="3" s="1"/>
  <c r="P66" i="3"/>
  <c r="O65" i="3"/>
  <c r="N65" i="3"/>
  <c r="O64" i="3"/>
  <c r="N64" i="3"/>
  <c r="P63" i="3"/>
  <c r="P62" i="3"/>
  <c r="O61" i="3"/>
  <c r="N61" i="3"/>
  <c r="N60" i="3" s="1"/>
  <c r="P59" i="3"/>
  <c r="O58" i="3"/>
  <c r="O57" i="3" s="1"/>
  <c r="N58" i="3"/>
  <c r="P53" i="3"/>
  <c r="O52" i="3"/>
  <c r="N52" i="3"/>
  <c r="O51" i="3"/>
  <c r="N51" i="3"/>
  <c r="N50" i="3" s="1"/>
  <c r="N49" i="3" s="1"/>
  <c r="N48" i="3" s="1"/>
  <c r="P47" i="3"/>
  <c r="O46" i="3"/>
  <c r="N46" i="3"/>
  <c r="O45" i="3"/>
  <c r="O44" i="3" s="1"/>
  <c r="N45" i="3"/>
  <c r="N44" i="3" s="1"/>
  <c r="N43" i="3" s="1"/>
  <c r="P42" i="3"/>
  <c r="O41" i="3"/>
  <c r="N41" i="3"/>
  <c r="O40" i="3"/>
  <c r="N40" i="3"/>
  <c r="P39" i="3"/>
  <c r="O38" i="3"/>
  <c r="N38" i="3"/>
  <c r="P37" i="3"/>
  <c r="O36" i="3"/>
  <c r="N36" i="3"/>
  <c r="P34" i="3"/>
  <c r="O33" i="3"/>
  <c r="N33" i="3"/>
  <c r="P32" i="3"/>
  <c r="O31" i="3"/>
  <c r="N31" i="3"/>
  <c r="P29" i="3"/>
  <c r="O28" i="3"/>
  <c r="N28" i="3"/>
  <c r="N27" i="3" s="1"/>
  <c r="P25" i="3"/>
  <c r="O24" i="3"/>
  <c r="N24" i="3"/>
  <c r="N23" i="3" s="1"/>
  <c r="P22" i="3"/>
  <c r="O21" i="3"/>
  <c r="O20" i="3" s="1"/>
  <c r="N21" i="3"/>
  <c r="N20" i="3" s="1"/>
  <c r="O134" i="3" l="1"/>
  <c r="P130" i="3"/>
  <c r="F28" i="4"/>
  <c r="D15" i="2"/>
  <c r="F15" i="2" s="1"/>
  <c r="D25" i="4"/>
  <c r="D18" i="4" s="1"/>
  <c r="D34" i="4" s="1"/>
  <c r="F32" i="4"/>
  <c r="F22" i="4"/>
  <c r="F30" i="4"/>
  <c r="D35" i="4"/>
  <c r="F19" i="4"/>
  <c r="F23" i="4"/>
  <c r="F31" i="4"/>
  <c r="E27" i="4"/>
  <c r="N128" i="3"/>
  <c r="N123" i="3" s="1"/>
  <c r="P131" i="3"/>
  <c r="O129" i="3"/>
  <c r="P121" i="3"/>
  <c r="P135" i="3"/>
  <c r="N106" i="3"/>
  <c r="O106" i="3"/>
  <c r="P28" i="3"/>
  <c r="N35" i="3"/>
  <c r="P38" i="3"/>
  <c r="O97" i="3"/>
  <c r="P52" i="3"/>
  <c r="P41" i="3"/>
  <c r="P113" i="3"/>
  <c r="P21" i="3"/>
  <c r="N30" i="3"/>
  <c r="P33" i="3"/>
  <c r="P51" i="3"/>
  <c r="P64" i="3"/>
  <c r="P99" i="3"/>
  <c r="P58" i="3"/>
  <c r="P157" i="3"/>
  <c r="P24" i="3"/>
  <c r="P65" i="3"/>
  <c r="P108" i="3"/>
  <c r="P111" i="3"/>
  <c r="P138" i="3"/>
  <c r="P145" i="3"/>
  <c r="P79" i="3"/>
  <c r="P139" i="3"/>
  <c r="O30" i="3"/>
  <c r="P46" i="3"/>
  <c r="P92" i="3"/>
  <c r="P91" i="3"/>
  <c r="P102" i="3"/>
  <c r="P151" i="3"/>
  <c r="N19" i="3"/>
  <c r="P150" i="3"/>
  <c r="N78" i="3"/>
  <c r="P78" i="3" s="1"/>
  <c r="P101" i="3"/>
  <c r="P107" i="3"/>
  <c r="P141" i="3"/>
  <c r="O50" i="3"/>
  <c r="O77" i="3"/>
  <c r="O76" i="3" s="1"/>
  <c r="P82" i="3"/>
  <c r="P40" i="3"/>
  <c r="P85" i="3"/>
  <c r="P142" i="3"/>
  <c r="P159" i="3"/>
  <c r="P31" i="3"/>
  <c r="P36" i="3"/>
  <c r="P114" i="3"/>
  <c r="N133" i="3"/>
  <c r="P136" i="3"/>
  <c r="P147" i="3"/>
  <c r="P158" i="3"/>
  <c r="P167" i="3"/>
  <c r="P45" i="3"/>
  <c r="P61" i="3"/>
  <c r="P126" i="3"/>
  <c r="P144" i="3"/>
  <c r="P148" i="3"/>
  <c r="P166" i="3"/>
  <c r="P72" i="3"/>
  <c r="P20" i="3"/>
  <c r="O68" i="3"/>
  <c r="P44" i="3"/>
  <c r="N69" i="3"/>
  <c r="N68" i="3" s="1"/>
  <c r="N67" i="3" s="1"/>
  <c r="N70" i="3"/>
  <c r="N89" i="3"/>
  <c r="N88" i="3"/>
  <c r="N87" i="3" s="1"/>
  <c r="O23" i="3"/>
  <c r="P23" i="3" s="1"/>
  <c r="O35" i="3"/>
  <c r="P35" i="3" s="1"/>
  <c r="O81" i="3"/>
  <c r="P81" i="3" s="1"/>
  <c r="O119" i="3"/>
  <c r="O118" i="3" s="1"/>
  <c r="O125" i="3"/>
  <c r="O164" i="3"/>
  <c r="O27" i="3"/>
  <c r="O43" i="3"/>
  <c r="P43" i="3" s="1"/>
  <c r="N57" i="3"/>
  <c r="P57" i="3" s="1"/>
  <c r="O60" i="3"/>
  <c r="P60" i="3" s="1"/>
  <c r="O70" i="3"/>
  <c r="P71" i="3"/>
  <c r="N84" i="3"/>
  <c r="P84" i="3" s="1"/>
  <c r="N98" i="3"/>
  <c r="N97" i="3" s="1"/>
  <c r="P110" i="3"/>
  <c r="N120" i="3"/>
  <c r="N119" i="3" s="1"/>
  <c r="O156" i="3"/>
  <c r="N165" i="3"/>
  <c r="N164" i="3" s="1"/>
  <c r="N163" i="3" s="1"/>
  <c r="N162" i="3" s="1"/>
  <c r="N161" i="3" s="1"/>
  <c r="J32" i="5"/>
  <c r="I31" i="5"/>
  <c r="H31" i="5"/>
  <c r="J30" i="5"/>
  <c r="I29" i="5"/>
  <c r="H29" i="5"/>
  <c r="J28" i="5"/>
  <c r="J27" i="5"/>
  <c r="J26" i="5"/>
  <c r="I25" i="5"/>
  <c r="H25" i="5"/>
  <c r="J24" i="5"/>
  <c r="I23" i="5"/>
  <c r="H23" i="5"/>
  <c r="J22" i="5"/>
  <c r="I21" i="5"/>
  <c r="H21" i="5"/>
  <c r="J20" i="5"/>
  <c r="I19" i="5"/>
  <c r="H19" i="5"/>
  <c r="J18" i="5"/>
  <c r="J17" i="5"/>
  <c r="J16" i="5"/>
  <c r="I15" i="5"/>
  <c r="H15" i="5"/>
  <c r="D72" i="2"/>
  <c r="E73" i="2"/>
  <c r="E72" i="2" s="1"/>
  <c r="D73" i="2"/>
  <c r="E76" i="2"/>
  <c r="D76" i="2"/>
  <c r="E78" i="2"/>
  <c r="D78" i="2"/>
  <c r="E80" i="2"/>
  <c r="D80" i="2"/>
  <c r="E83" i="2"/>
  <c r="D83" i="2"/>
  <c r="E85" i="2"/>
  <c r="D85" i="2"/>
  <c r="D82" i="2" s="1"/>
  <c r="E88" i="2"/>
  <c r="D88" i="2"/>
  <c r="E90" i="2"/>
  <c r="D90" i="2"/>
  <c r="F16" i="2"/>
  <c r="F17" i="2"/>
  <c r="F18" i="2"/>
  <c r="F19" i="2"/>
  <c r="F22" i="2"/>
  <c r="F23" i="2"/>
  <c r="F24" i="2"/>
  <c r="F25" i="2"/>
  <c r="F28" i="2"/>
  <c r="F29" i="2"/>
  <c r="F30" i="2"/>
  <c r="F31" i="2"/>
  <c r="F34" i="2"/>
  <c r="F35" i="2"/>
  <c r="F36" i="2"/>
  <c r="F37" i="2"/>
  <c r="F38" i="2"/>
  <c r="F39" i="2"/>
  <c r="F41" i="2"/>
  <c r="F42" i="2"/>
  <c r="F43" i="2"/>
  <c r="F44" i="2"/>
  <c r="F46" i="2"/>
  <c r="F47" i="2"/>
  <c r="F48" i="2"/>
  <c r="F55" i="2"/>
  <c r="F60" i="2"/>
  <c r="F61" i="2"/>
  <c r="F62" i="2"/>
  <c r="F63" i="2"/>
  <c r="F64" i="2"/>
  <c r="F65" i="2"/>
  <c r="F66" i="2"/>
  <c r="F67" i="2"/>
  <c r="F68" i="2"/>
  <c r="F69" i="2"/>
  <c r="F74" i="2"/>
  <c r="F77" i="2"/>
  <c r="F79" i="2"/>
  <c r="F80" i="2"/>
  <c r="F81" i="2"/>
  <c r="F84" i="2"/>
  <c r="F86" i="2"/>
  <c r="F89" i="2"/>
  <c r="F91" i="2"/>
  <c r="F85" i="2" l="1"/>
  <c r="H14" i="5"/>
  <c r="H13" i="5" s="1"/>
  <c r="J23" i="5"/>
  <c r="F83" i="2"/>
  <c r="I14" i="5"/>
  <c r="J25" i="5"/>
  <c r="J31" i="5"/>
  <c r="F90" i="2"/>
  <c r="F76" i="2"/>
  <c r="D87" i="2"/>
  <c r="D75" i="2"/>
  <c r="E82" i="2"/>
  <c r="F82" i="2" s="1"/>
  <c r="E75" i="2"/>
  <c r="F72" i="2"/>
  <c r="E71" i="2"/>
  <c r="F78" i="2"/>
  <c r="F73" i="2"/>
  <c r="E87" i="2"/>
  <c r="F88" i="2"/>
  <c r="F27" i="4"/>
  <c r="E26" i="4"/>
  <c r="J29" i="5"/>
  <c r="J21" i="5"/>
  <c r="J19" i="5"/>
  <c r="J15" i="5"/>
  <c r="P129" i="3"/>
  <c r="O128" i="3"/>
  <c r="P128" i="3" s="1"/>
  <c r="O19" i="3"/>
  <c r="N118" i="3"/>
  <c r="N117" i="3" s="1"/>
  <c r="N116" i="3" s="1"/>
  <c r="N26" i="3"/>
  <c r="N18" i="3" s="1"/>
  <c r="N17" i="3" s="1"/>
  <c r="N105" i="3"/>
  <c r="N104" i="3" s="1"/>
  <c r="P30" i="3"/>
  <c r="P134" i="3"/>
  <c r="N96" i="3"/>
  <c r="N95" i="3" s="1"/>
  <c r="N77" i="3"/>
  <c r="N56" i="3"/>
  <c r="N55" i="3" s="1"/>
  <c r="N54" i="3" s="1"/>
  <c r="P69" i="3"/>
  <c r="P70" i="3"/>
  <c r="P27" i="3"/>
  <c r="O26" i="3"/>
  <c r="P125" i="3"/>
  <c r="O124" i="3"/>
  <c r="P120" i="3"/>
  <c r="P19" i="3"/>
  <c r="P119" i="3"/>
  <c r="O75" i="3"/>
  <c r="P164" i="3"/>
  <c r="O163" i="3"/>
  <c r="P156" i="3"/>
  <c r="O155" i="3"/>
  <c r="O56" i="3"/>
  <c r="P165" i="3"/>
  <c r="P98" i="3"/>
  <c r="P68" i="3"/>
  <c r="O67" i="3"/>
  <c r="P67" i="3" s="1"/>
  <c r="D71" i="2" l="1"/>
  <c r="D70" i="2" s="1"/>
  <c r="D14" i="2" s="1"/>
  <c r="F75" i="2"/>
  <c r="F87" i="2"/>
  <c r="E70" i="2"/>
  <c r="F71" i="2"/>
  <c r="F26" i="4"/>
  <c r="E25" i="4"/>
  <c r="O123" i="3"/>
  <c r="P26" i="3"/>
  <c r="P118" i="3"/>
  <c r="N16" i="3"/>
  <c r="O133" i="3"/>
  <c r="P133" i="3" s="1"/>
  <c r="N94" i="3"/>
  <c r="N76" i="3"/>
  <c r="P77" i="3"/>
  <c r="O18" i="3"/>
  <c r="O17" i="3" s="1"/>
  <c r="O74" i="3"/>
  <c r="P97" i="3"/>
  <c r="O96" i="3"/>
  <c r="O88" i="3"/>
  <c r="P90" i="3"/>
  <c r="O89" i="3"/>
  <c r="P89" i="3" s="1"/>
  <c r="P56" i="3"/>
  <c r="O55" i="3"/>
  <c r="P155" i="3"/>
  <c r="O154" i="3"/>
  <c r="P163" i="3"/>
  <c r="O162" i="3"/>
  <c r="P50" i="3"/>
  <c r="O49" i="3"/>
  <c r="P124" i="3"/>
  <c r="P123" i="3"/>
  <c r="J14" i="5"/>
  <c r="I13" i="5"/>
  <c r="J13" i="5" s="1"/>
  <c r="F70" i="2" l="1"/>
  <c r="E14" i="2"/>
  <c r="F14" i="2" s="1"/>
  <c r="F25" i="4"/>
  <c r="E18" i="4"/>
  <c r="O117" i="3"/>
  <c r="P117" i="3" s="1"/>
  <c r="P18" i="3"/>
  <c r="N75" i="3"/>
  <c r="P76" i="3"/>
  <c r="O116" i="3"/>
  <c r="P116" i="3" s="1"/>
  <c r="P106" i="3"/>
  <c r="O105" i="3"/>
  <c r="O104" i="3" s="1"/>
  <c r="P17" i="3"/>
  <c r="P162" i="3"/>
  <c r="O161" i="3"/>
  <c r="P161" i="3" s="1"/>
  <c r="P55" i="3"/>
  <c r="O54" i="3"/>
  <c r="P54" i="3" s="1"/>
  <c r="P88" i="3"/>
  <c r="O87" i="3"/>
  <c r="P87" i="3" s="1"/>
  <c r="P96" i="3"/>
  <c r="O95" i="3"/>
  <c r="P49" i="3"/>
  <c r="O48" i="3"/>
  <c r="P48" i="3" s="1"/>
  <c r="P154" i="3"/>
  <c r="O153" i="3"/>
  <c r="P153" i="3" s="1"/>
  <c r="F18" i="4" l="1"/>
  <c r="E34" i="4"/>
  <c r="F34" i="4" s="1"/>
  <c r="N74" i="3"/>
  <c r="P75" i="3"/>
  <c r="P105" i="3"/>
  <c r="P104" i="3"/>
  <c r="P95" i="3"/>
  <c r="O16" i="3"/>
  <c r="N15" i="3" l="1"/>
  <c r="N14" i="3" s="1"/>
  <c r="P74" i="3"/>
  <c r="O94" i="3"/>
  <c r="P94" i="3" s="1"/>
  <c r="P16" i="3"/>
  <c r="O15" i="3" l="1"/>
  <c r="P15" i="3" s="1"/>
  <c r="O14" i="3" l="1"/>
  <c r="P14" i="3" s="1"/>
</calcChain>
</file>

<file path=xl/sharedStrings.xml><?xml version="1.0" encoding="utf-8"?>
<sst xmlns="http://schemas.openxmlformats.org/spreadsheetml/2006/main" count="1101" uniqueCount="339">
  <si>
    <t>Исполнено</t>
  </si>
  <si>
    <t>-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</si>
  <si>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</si>
  <si>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</si>
  <si>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</si>
  <si>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</si>
  <si>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</si>
  <si>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</si>
  <si>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</si>
  <si>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</si>
  <si>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</si>
  <si>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</si>
  <si>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</si>
  <si>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</si>
  <si>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</si>
  <si>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</si>
  <si>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</si>
  <si>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</si>
  <si>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</si>
  <si>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</si>
  <si>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</si>
  <si>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</si>
  <si>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</si>
  <si>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</si>
  <si>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</si>
  <si>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</si>
  <si>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</si>
  <si>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</si>
  <si>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</si>
  <si>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</si>
  <si>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</si>
  <si>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</si>
  <si>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</si>
  <si>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</si>
  <si>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</si>
  <si>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</si>
  <si>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</si>
  <si>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</si>
  <si>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18210503010013000110</t>
  </si>
  <si>
    <t>Единый сельскохозяйственный налог (за налоговые периоды, истекшие до 1 января 2011 года)</t>
  </si>
  <si>
    <t>18210503020010000110</t>
  </si>
  <si>
    <t>Единый сельскохозяйственный налог (за налоговые периоды, истекшие до 1 января 2011 года) (пени по соответствующему платежу)</t>
  </si>
  <si>
    <t>18210503020012100110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</si>
  <si>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</si>
  <si>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</si>
  <si>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</si>
  <si>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</si>
  <si>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</si>
  <si>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</si>
  <si>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</si>
  <si>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</si>
  <si>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</si>
  <si>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</si>
  <si>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</si>
  <si>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</si>
  <si>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</si>
  <si>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</si>
  <si>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</si>
  <si>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</si>
  <si>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</si>
  <si>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</si>
  <si>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</si>
  <si>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</si>
  <si>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</si>
  <si>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</si>
  <si>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</si>
  <si>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</si>
  <si>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</si>
  <si>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</si>
  <si>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</si>
  <si>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</si>
  <si>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ШТРАФЫ, САНКЦИИ, ВОЗМЕЩЕНИЕ УЩЕРБА</t>
  </si>
  <si>
    <t>18211600000000000000</t>
  </si>
  <si>
    <t>Платежи в целях возмещения причиненного ущерба (убытков)</t>
  </si>
  <si>
    <t>18211610000000000140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</si>
  <si>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</si>
  <si>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18211610120000000140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</si>
  <si>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</si>
  <si>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18211610123010000140</t>
  </si>
  <si>
    <t>18211610123010101140</t>
  </si>
  <si>
    <t>91410000000000000000</t>
  </si>
  <si>
    <t>ДОХОДЫ ОТ ОКАЗАНИЯ ПЛАТНЫХ УСЛУГ И КОМПЕНСАЦИИ ЗАТРАТ ГОСУДАРСТВА</t>
  </si>
  <si>
    <t>91411300000000000000</t>
  </si>
  <si>
    <t>Доходы от компенсации затрат государства</t>
  </si>
  <si>
    <t>91411302000000000130</t>
  </si>
  <si>
    <t>Прочие доходы от компенсации затрат государства</t>
  </si>
  <si>
    <t>91411302990000000130</t>
  </si>
  <si>
    <t>Прочие доходы от компенсации затрат бюджетов сельских поселений</t>
  </si>
  <si>
    <t>91411302995100000130</t>
  </si>
  <si>
    <t>ДОХОДЫ ОТ ПРОДАЖИ МАТЕРИАЛЬНЫХ И НЕМАТЕРИАЛЬНЫХ АКТИВОВ</t>
  </si>
  <si>
    <t>91411400000000000000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</si>
  <si>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</si>
  <si>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91411402000000000000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</si>
  <si>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</si>
  <si>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91411402050100000410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</si>
  <si>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</si>
  <si>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91411402052100000410</t>
  </si>
  <si>
    <t>91411600000000000000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</si>
  <si>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</si>
  <si>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91411602000020000140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</si>
  <si>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</si>
  <si>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91411602020020000140</t>
  </si>
  <si>
    <t>ПРОЧИЕ НЕНАЛОГОВЫЕ ДОХОДЫ</t>
  </si>
  <si>
    <t>91411700000000000000</t>
  </si>
  <si>
    <t>Прочие неналоговые доходы</t>
  </si>
  <si>
    <t>91411705000000000180</t>
  </si>
  <si>
    <t>Прочие неналоговые доходы бюджетов сельских поселений</t>
  </si>
  <si>
    <t>91411705050100000180</t>
  </si>
  <si>
    <t>БЕЗВОЗМЕЗДНЫЕ ПОСТУПЛЕНИЯ</t>
  </si>
  <si>
    <t>БЕЗВОЗМЕЗДНЫЕ ПОСТУПЛЕНИЯ ОТ ДРУГИХ БЮДЖЕТОВ БЮДЖЕТНОЙ СИСТЕМЫ РОССИЙСКОЙ ФЕДЕРАЦИИ</t>
  </si>
  <si>
    <t>Дотации бюджетам бюджетной системы Российской Федерации</t>
  </si>
  <si>
    <t>Дотации бюджетам на поддержку мер по обеспечению сбалансированности бюджетов</t>
  </si>
  <si>
    <t>Дотации бюджетам сельских поселений на поддержку мер по обеспечению сбалансированности бюджетов</t>
  </si>
  <si>
    <t>Субсидии бюджетам бюджетной системы Российской Федерации (межбюджетные субсидии)</t>
  </si>
  <si>
    <t>Субсидии бюджетам на реализацию программ формирования современной городской среды</t>
  </si>
  <si>
    <t>Субсидии бюджетам сельских поселений на реализацию программ формирования современной городской среды</t>
  </si>
  <si>
    <t>Субсидии бюджетам на обеспечение комплексного развития сельских территорий</t>
  </si>
  <si>
    <t>Субсидии бюджетам сельских поселений на обеспечение комплексного развития сельских территорий</t>
  </si>
  <si>
    <t>Прочие субсидии</t>
  </si>
  <si>
    <t>Прочие субсидии бюджетам сельских поселений</t>
  </si>
  <si>
    <t>Субвенции бюджетам бюджетной системы Российской Федерации</t>
  </si>
  <si>
    <t>Субвенции местным бюджетам на выполнение передаваемых полномочий субъектов Российской Федерации</t>
  </si>
  <si>
    <t>Субвенции бюджетам сельских поселений на выполнение передаваемых полномочий субъектов Российской Федерации</t>
  </si>
  <si>
    <t>Субвенции бюджетам на осуществление первичного воинского учета на территориях, где отсутствуют военные комиссариаты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</si>
  <si>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</si>
  <si>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Иные межбюджетные трансферты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</si>
  <si>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</si>
  <si>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</si>
  <si>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Прочие межбюджетные трансферты, передаваемые бюджетам</t>
  </si>
  <si>
    <t>Прочие межбюджетные трансферты, передаваемые бюджетам сельских поселений</t>
  </si>
  <si>
    <t>10</t>
  </si>
  <si>
    <t>200</t>
  </si>
  <si>
    <t>Расходы на выплаты персоналу государственных (муниципальных) органов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</si>
  <si>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</si>
  <si>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</si>
  <si>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Уплата налогов, сборов и иных платежей</t>
  </si>
  <si>
    <t>Межбюджетные трансферты</t>
  </si>
  <si>
    <t>Резервные фонды</t>
  </si>
  <si>
    <t>Резервные средства</t>
  </si>
  <si>
    <t>Взнос на капитальный ремонт общего имущества в многоквартирном доме</t>
  </si>
  <si>
    <t>Мероприятия в области жилищно-коммунального хозяйства</t>
  </si>
  <si>
    <t>Капитальный ремонт коммуникационных сетей</t>
  </si>
  <si>
    <t>Благоустройство сельских территорий</t>
  </si>
  <si>
    <t>Уличное освещение</t>
  </si>
  <si>
    <t>Озеленение</t>
  </si>
  <si>
    <t>Организация и содержание мест захоронения</t>
  </si>
  <si>
    <t>Пенсионное обеспечение</t>
  </si>
  <si>
    <t>Социальное обеспечение и иные выплаты населению</t>
  </si>
  <si>
    <t>Публичные нормативные социальные выплаты гражданам</t>
  </si>
  <si>
    <t>Обслуживание государственного (муниципального) долга</t>
  </si>
  <si>
    <t>Обслуживание муниципального долга</t>
  </si>
  <si>
    <t>Кредиты кредитных организаций в валюте Российской Федерации</t>
  </si>
  <si>
    <t>000 01 05 00 00 00 0000 000</t>
  </si>
  <si>
    <t/>
  </si>
  <si>
    <t>Приложение №1</t>
  </si>
  <si>
    <t xml:space="preserve">к решению Совета депутатов </t>
  </si>
  <si>
    <t xml:space="preserve"> Лямбирского сельского поселения </t>
  </si>
  <si>
    <t>Лямбирского муниципального района</t>
  </si>
  <si>
    <t>(тыс. руб.)</t>
  </si>
  <si>
    <t>КОД</t>
  </si>
  <si>
    <t>НАИМЕНОВАНИЕ</t>
  </si>
  <si>
    <t>Утверждено</t>
  </si>
  <si>
    <t>Процент исполнения</t>
  </si>
  <si>
    <t>000 0 00 00000 00 0000 000</t>
  </si>
  <si>
    <t>ВСЕГО ДОХОДОВ</t>
  </si>
  <si>
    <t>000 2 00 00000 00 0000 000</t>
  </si>
  <si>
    <t>000 2 02 00000 00 0000 000</t>
  </si>
  <si>
    <t>000 2 02 10000 00 0000 150</t>
  </si>
  <si>
    <t>000 2 02 15002 00 0000 150</t>
  </si>
  <si>
    <t>000 2 02 15002 10 0000 150</t>
  </si>
  <si>
    <t>000 2 02 20000 00 0000 150</t>
  </si>
  <si>
    <t>000 2 02 25555 00 0000 150</t>
  </si>
  <si>
    <t>000 2 02 25555 10 0000 150</t>
  </si>
  <si>
    <t>000 2 02 25576 00 0000 150</t>
  </si>
  <si>
    <t>000 2 02 25576 10 0000 150</t>
  </si>
  <si>
    <t>000 2 02 29999 00 0000 150</t>
  </si>
  <si>
    <t>000 2 02 29999 10 0000 150</t>
  </si>
  <si>
    <t>000 2 02 30000 00 0000 150</t>
  </si>
  <si>
    <t>000 2 02 30024 00 0000 150</t>
  </si>
  <si>
    <t>000 2 02 30024 10 0000 150</t>
  </si>
  <si>
    <t>000 2 02 35118 00 0000 150</t>
  </si>
  <si>
    <t>000 2 02 35118 10 0000 150</t>
  </si>
  <si>
    <t>000 2 02 40000 00 0000 150</t>
  </si>
  <si>
    <t>000 2 02 40014 00 0000 150</t>
  </si>
  <si>
    <t>000 2 02 40014 10 0000 150</t>
  </si>
  <si>
    <t>000 2 02 49999 00 0000 150</t>
  </si>
  <si>
    <t>000 2 02 49999 10 0000 150</t>
  </si>
  <si>
    <t>Приложение №2</t>
  </si>
  <si>
    <t>Наименование</t>
  </si>
  <si>
    <t>Рз</t>
  </si>
  <si>
    <t>ПРз</t>
  </si>
  <si>
    <t>Lev</t>
  </si>
  <si>
    <t>ВСЕГО</t>
  </si>
  <si>
    <t>Администрация Лямбирского сельского поселения Лямбирского муниципального района Республики Мордовия</t>
  </si>
  <si>
    <t>Общегосударственные вопросы</t>
  </si>
  <si>
    <t>01</t>
  </si>
  <si>
    <t>Функционирование Правительства Российской Федерации, высших исполнительных органов государственной  власти субъектов Российской Федерации, местных администраций</t>
  </si>
  <si>
    <t>04</t>
  </si>
  <si>
    <t>Другие общегосударственные вопросы</t>
  </si>
  <si>
    <t>13</t>
  </si>
  <si>
    <t xml:space="preserve">Национальная оборона </t>
  </si>
  <si>
    <t>02</t>
  </si>
  <si>
    <t>Мобилизационная и вневойсковая подготовка</t>
  </si>
  <si>
    <t>03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</si>
  <si>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</si>
  <si>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гражданская оборона</t>
  </si>
  <si>
    <t>09</t>
  </si>
  <si>
    <t>Национальная экономика</t>
  </si>
  <si>
    <t>Дорожное хозяйство (дорожные  фонды)</t>
  </si>
  <si>
    <t>Жилищно-коммунальное хозяйство</t>
  </si>
  <si>
    <t>05</t>
  </si>
  <si>
    <t xml:space="preserve">Жилищное хозяйство </t>
  </si>
  <si>
    <t>Коммунальное хозяйство</t>
  </si>
  <si>
    <t>Благоустройство</t>
  </si>
  <si>
    <t>Социальная политика</t>
  </si>
  <si>
    <t>Приложение № 3</t>
  </si>
  <si>
    <t>Адм</t>
  </si>
  <si>
    <t>ЦСР</t>
  </si>
  <si>
    <t>ВР</t>
  </si>
  <si>
    <t>65</t>
  </si>
  <si>
    <t>Высшее должностное лицо муниципального образования</t>
  </si>
  <si>
    <t>1</t>
  </si>
  <si>
    <t>00</t>
  </si>
  <si>
    <t>Расходы, связанные с муниципальным управлением</t>
  </si>
  <si>
    <t>41140</t>
  </si>
  <si>
    <t>Расходы на выплаты персоналу в целях обеспечния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</si>
  <si>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Субсидии на софинансирование расходных обязательств по финансовому обеспечению деятельности органов местного самоуправления и  муниципальных учреждений</t>
  </si>
  <si>
    <t>Расходы на выплаты персоналу в целях обеспечния выполнения функций государственными муниципальными органами, казенными учреждениями, органами управления государственными внебюджетными фондами</t>
  </si>
  <si>
    <t>100</t>
  </si>
  <si>
    <t>120</t>
  </si>
  <si>
    <t xml:space="preserve">Аппарат Администрации Лямбирского сельского поселения </t>
  </si>
  <si>
    <t>2</t>
  </si>
  <si>
    <t xml:space="preserve">Расходы на выплаты по оплате труда работников органов местного самоуправления </t>
  </si>
  <si>
    <t>41110</t>
  </si>
  <si>
    <t xml:space="preserve">Расходы на обеспечение функций органов местного самоуправления </t>
  </si>
  <si>
    <t>41120</t>
  </si>
  <si>
    <t>Иные межбюджетные ассигнования</t>
  </si>
  <si>
    <t>44501</t>
  </si>
  <si>
    <t>500</t>
  </si>
  <si>
    <t>540</t>
  </si>
  <si>
    <t>89</t>
  </si>
  <si>
    <t>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</si>
  <si>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</si>
  <si>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77150</t>
  </si>
  <si>
    <t>41180</t>
  </si>
  <si>
    <t>870</t>
  </si>
  <si>
    <t>Мероприятия, связанные с  муниципальным управлением</t>
  </si>
  <si>
    <t>41210</t>
  </si>
  <si>
    <t>41220</t>
  </si>
  <si>
    <t xml:space="preserve">Исполнение судебных актов </t>
  </si>
  <si>
    <t xml:space="preserve">Оценка недвижимости, признание прав и регулирование отношений по муниципальной собственности </t>
  </si>
  <si>
    <t>42200</t>
  </si>
  <si>
    <t>51180</t>
  </si>
  <si>
    <t>Выполнение работ на гидротехнических сооружениях по пропуску весеннего паводка</t>
  </si>
  <si>
    <t>Муниципальная программа "Развитие автомобильных дорог в Лямбирском сельском поселение на 2016-2022 годы"</t>
  </si>
  <si>
    <t>Основное мероприятие " Обеспечение сохранности автомобильных дорог, искусственных сооружений на них на уровне, соответствующем категории дороги"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</si>
  <si>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осуществление муниципального контроля за сохранностью автомобильных дорог местного значения в границах населенных пунктов поселения,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</si>
  <si>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44102</t>
  </si>
  <si>
    <t>Осуществление полномочий по обеспечению проживающих в поселении и нуждающихся в жилых помещениях малоимущих граждан жилыми помещениями, организации строительства и содержания муниципального жилищного фонда, созданию условий для жилищного строительства, осуществлению муниципального жилищного контролю, а также иных полномочий органов местного самоуправления в соответствии с жилищным законодательством</t>
  </si>
  <si>
    <t>42020</t>
  </si>
  <si>
    <t>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</si>
  <si>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44101</t>
  </si>
  <si>
    <t>Муниципальная программа  Лямбирского сельского поселения "Комплексное развитие сельских территорий"</t>
  </si>
  <si>
    <t>Подпрограмма "Создание условий для обеспечения доступным и комфортным жильем сельского населения"</t>
  </si>
  <si>
    <t>Основное мероприятие "Улучшение жилищных условий граждан, проживающих на сельских территориях"</t>
  </si>
  <si>
    <t>L5764</t>
  </si>
  <si>
    <t>Муниципальная программа "Формирование современной городской среды на 2018-2022 годы"</t>
  </si>
  <si>
    <t>Региональный проект "Формирование комфортной городской среды"</t>
  </si>
  <si>
    <t>F2</t>
  </si>
  <si>
    <t xml:space="preserve">Благоустройство дворовых территорий </t>
  </si>
  <si>
    <t xml:space="preserve">Прочие мероприятия по благоустройству </t>
  </si>
  <si>
    <t>43040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</si>
  <si>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</si>
  <si>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44104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</si>
  <si>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</si>
  <si>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44106</t>
  </si>
  <si>
    <t>Иные меры социальной поддержки граждан, кроме публичных нормативных обязательств</t>
  </si>
  <si>
    <t>03000</t>
  </si>
  <si>
    <t>Доплаты к пенсиям муниципальных служащих  Республики Мордовия</t>
  </si>
  <si>
    <t>03010</t>
  </si>
  <si>
    <t>Обслуживание  государственного (муниципального) внутренного долга</t>
  </si>
  <si>
    <t xml:space="preserve">Процентные платежи по муниципальному долгу </t>
  </si>
  <si>
    <t>730</t>
  </si>
  <si>
    <t>Мероприятия по обеспечению пожарной безопасности</t>
  </si>
  <si>
    <t>Основное мероприятие "Благоустройство общественных территорий"</t>
  </si>
  <si>
    <t>Благоустройство общественных территорий</t>
  </si>
  <si>
    <t>Приложение №4</t>
  </si>
  <si>
    <t>к решению Совета депутатов</t>
  </si>
  <si>
    <t>Код</t>
  </si>
  <si>
    <t>000 01 00 00 00 00 0000 000</t>
  </si>
  <si>
    <t>Источники внутреннего финансирования дефицита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</si>
  <si>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</si>
  <si>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</si>
  <si>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</si>
  <si>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000 01 02 00 00 10 0000 710</t>
  </si>
  <si>
    <t>Получение кредитов от кредитных организаций бюджетами сельских поселений в валюте Российской Федерации</t>
  </si>
  <si>
    <t>000 01 03 00 00 00 0000 000</t>
  </si>
  <si>
    <t>Бюджетные кредиты от других бюджетов бюджетной системы Российской Федерации</t>
  </si>
  <si>
    <t>000 01 03 01 00 00 0000 800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</si>
  <si>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</si>
  <si>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000 01 03 01 00 10 0000 810</t>
  </si>
  <si>
    <t>Погашение бюджетами сельских поселений  кредитов от других бюджетов бюджетной системы Российской Федерации в валюте Российской Федерации</t>
  </si>
  <si>
    <t>Изменение остатков средств на счетах по учету средств бюджета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</si>
  <si>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</si>
  <si>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</si>
  <si>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</si>
  <si>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 средств бюджетов</t>
  </si>
  <si>
    <t>000 01 05 02 01 00 0000 510</t>
  </si>
  <si>
    <t>Увеличение прочих остатков денежных средств бюджетов</t>
  </si>
  <si>
    <t>000 01 05 02 01 10 0000 510</t>
  </si>
  <si>
    <t>Увеличение прочих остатков денежных средств бюджетов сельских поселений</t>
  </si>
  <si>
    <t>000 01 05 00 00 00 0000 600</t>
  </si>
  <si>
    <t>Уменьшение остатков средств бюджетов</t>
  </si>
  <si>
    <t>000 01 05 02 00 00 0000 600</t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</si>
  <si>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</si>
  <si>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</si>
  <si>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</si>
  <si>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000 01 05 02 01 10 0000 610</t>
  </si>
  <si>
    <t>Уменьшение прочих остатков денежных  бюджетов сельских поселений</t>
  </si>
  <si>
    <t>Итого источников внутреннего финансирования дефицита бюджета Лямбирского сельского поселения</t>
  </si>
  <si>
    <t>Привлечение  средств</t>
  </si>
  <si>
    <t>Непрограммные расходы главных распорядителей средств бюджета Лямбирского сельского поселения Лямбирского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</si>
  <si>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Лямбирского сельского поселения Лямбирского муниципального района Республики Мордовия</t>
  </si>
  <si>
    <t>Непрограммые расходы главных распорядителей средств бюджета Лямбирского сельского поселения Лямбирского муниципального района Республики Мордовия</t>
  </si>
  <si>
    <t>Непрограммые расходы в рамках обеспечения деятельности главных распорядителей средств бюджета Лямбирского сельского поселения Лямбирского муниципального района Республики Мордовия</t>
  </si>
  <si>
    <t xml:space="preserve">ДОХОДЫ БЮДЖЕТА ЛЯМБИРСКОГО СЕЛЬСКОГО ПОСЕЛЕНИЯ ЛЯМБИРСКОГО МУНИЦИПАЛЬНОГО РАЙОНА РЕСПУБЛИКИ МОРДОВИЯ ЗА 2021 ГОД  ПО КОДАМ КЛАССИФИКАЦИИ ДОХОДОВ БЮДЖЕТОВ                                                    </t>
  </si>
  <si>
    <t xml:space="preserve"> РАСХОДЫ БЮДЖЕТА ЛЯМБИРСКОГО СЕЛЬСКОГО ПОСЕЛЕНИЯ ЛЯМБИРСКОГО МУНИЦИПАЛЬНОГО РАЙОНА РЕСПУБЛИКИ МОРДОВИЯ ЗА 2021 ГОД ПО РАЗДЕЛАМ И ПОДРАЗДЕЛАМ  КЛАССИФИКАЦИИ РАСХОДОВ БЮДЖЕТОВ   </t>
  </si>
  <si>
    <t>РАСХОДЫ БЮДЖЕТА ЛЯМБИРСКОГО СЕЛЬСКОГО ПОСЕЛЕНИЯ ЛЯМБИРСКОГО МУНИЦИПАЛЬНОГО РАЙОНА РЕСПУБЛИКИ МОРДОВИЯ ЗА 2021 ГОД ПО ВЕДОМСТВЕННОЙ СТРУКТУРЕ РАСХОДОВ БЮДЖЕТА ЛЯМБИРСКОГО СЕЛЬСКОГО ПОСЕЛЕНИЯ ЛЯМБИРСКОГО МУНИЦИПАЛЬНОГО РАЙОНА РЕСПУБЛИКИ МОРДОВИЯ</t>
  </si>
  <si>
    <t>ИСТОЧНИКИ ФИНАНСИРОВАНИЯ ДЕФИЦИТА  БЮДЖЕТА ЛЯМБИРСКОГО СЕЛЬСКОГО ПОСЕЛЕНИЯ ЛЯМБИРСКОГО МУНИЦИПАЛЬНОГО РАЙОНА РЕСПУБЛИКИ МОРДОВИЯ ЗА 2021 ГОД ПО КОДАМ КЛАССИФИКАЦИИ ИСТОЧНИКОВ ФИНАНСИРОВАНИЯ ДЕФИЦИТОВ БЮДЖЕТОВ</t>
  </si>
  <si>
    <t>Обеспечение деятельности Администрации Лямбирского сельского поселения Республики Мордовия</t>
  </si>
  <si>
    <t>Расходы на выплаты по оплате труда Главы Лямбирского сельского поселения Лямбирского муниципального района Республики Мордовия</t>
  </si>
  <si>
    <t>Иные межбюджетные трансферты на осуществление полномочий по  составлению проекта бюджета поселения,  исполнению бюджета поселения, осуществлению контроля за его исполнением, составлению отчета об исполнении бюджета поселения</t>
  </si>
  <si>
    <t>Резервный фонд администрации Лямбирского сельского поселения Лямбирского муниципального района Республики Мордовия</t>
  </si>
  <si>
    <t>Исполнение судебных актов, предусматривающих обращение взыскания на средства  бюджета Лямбирского сельского поселения Лямбирского муниципального района Республики Мордовия</t>
  </si>
  <si>
    <t>Осуществление государственных полномочий Российской Федерации по  первичному воинскому учету на территориях, где отсутствуют военные комиссариаты</t>
  </si>
  <si>
    <t>Республики Мордовия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</si>
  <si>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</si>
  <si>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 xml:space="preserve">от "13" апреля 2022 г. № 34  </t>
  </si>
  <si>
    <t>от "13" апреля 2022 г. № 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</si>
</sst>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р_._-;\-* #,##0.00_р_._-;_-* &quot;-&quot;??_р_._-;_-@_-"/>
    <numFmt numFmtId="165" formatCode="dd\.mm\.yyyy"/>
    <numFmt numFmtId="166" formatCode="#,##0.00_ ;\-#,##0.00"/>
    <numFmt numFmtId="167" formatCode="#,##0.0"/>
    <numFmt numFmtId="168" formatCode="0.0"/>
  </numFmts>
  <fonts count="43" x14ac:knownFonts="1">
    <font>
      <sz val="11"/>
      <name val="Calibri"/>
      <family val="2"/>
      <scheme val="minor"/>
    </font>
    <font>
      <sz val="10"/>
      <color rgb="FF000000"/>
      <name val="Arial"/>
      <family val="2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b/>
      <sz val="10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Arial"/>
      <family val="2"/>
      <charset val="204"/>
    </font>
    <font>
      <u/>
      <sz val="8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u/>
      <sz val="9"/>
      <color rgb="FF000000"/>
      <name val="Arial"/>
      <family val="2"/>
      <charset val="204"/>
    </font>
    <font>
      <sz val="9"/>
      <color rgb="FF000000"/>
      <name val="Calibri"/>
      <family val="2"/>
      <charset val="204"/>
      <scheme val="minor"/>
    </font>
    <font>
      <sz val="7"/>
      <color rgb="FF000000"/>
      <name val="Arial"/>
      <family val="2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  <font>
      <sz val="11"/>
      <name val="Arial"/>
      <family val="2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Arial Cyr"/>
      <charset val="204"/>
    </font>
    <font>
      <sz val="12"/>
      <color indexed="8"/>
      <name val="Times New Roman"/>
      <family val="1"/>
      <charset val="204"/>
    </font>
    <font>
      <sz val="10"/>
      <name val="Times New Roman"/>
      <family val="1"/>
    </font>
    <font>
      <sz val="10"/>
      <name val="Verdana"/>
      <family val="2"/>
    </font>
    <font>
      <b/>
      <sz val="12"/>
      <name val="Times New Roman"/>
      <family val="1"/>
    </font>
    <font>
      <b/>
      <sz val="12"/>
      <name val="Arial"/>
      <family val="2"/>
      <charset val="204"/>
    </font>
    <font>
      <sz val="12"/>
      <name val="Times New Roman"/>
      <family val="1"/>
    </font>
    <font>
      <sz val="10"/>
      <color indexed="9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9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 style="thin">
        <color indexed="64"/>
      </bottom>
      <diagonal/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5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6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6" fontId="12" fillId="0" borderId="26">
      <alignment horizontal="right" vertical="center" shrinkToFit="1"/>
    </xf>
    <xf numFmtId="166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6" fontId="12" fillId="0" borderId="22">
      <alignment horizontal="right" vertical="center" shrinkToFit="1"/>
    </xf>
    <xf numFmtId="166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6" fontId="12" fillId="0" borderId="11">
      <alignment horizontal="right" vertical="center" shrinkToFit="1"/>
    </xf>
    <xf numFmtId="166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6" fontId="12" fillId="0" borderId="11">
      <alignment horizontal="center" vertical="center" shrinkToFit="1"/>
    </xf>
    <xf numFmtId="0" fontId="15" fillId="0" borderId="1"/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38">
      <alignment horizontal="left" wrapText="1" inden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6" fillId="0" borderId="34">
      <alignment horizontal="left"/>
    </xf>
    <xf numFmtId="0" fontId="16" fillId="0" borderId="35"/>
    <xf numFmtId="0" fontId="6" fillId="0" borderId="1">
      <alignment horizontal="left" wrapText="1"/>
    </xf>
    <xf numFmtId="0" fontId="16" fillId="0" borderId="2">
      <alignment horizontal="left" wrapText="1"/>
    </xf>
    <xf numFmtId="0" fontId="16" fillId="0" borderId="1"/>
    <xf numFmtId="0" fontId="16" fillId="0" borderId="2">
      <alignment horizontal="center" wrapText="1"/>
    </xf>
    <xf numFmtId="0" fontId="17" fillId="0" borderId="1">
      <alignment horizontal="center"/>
    </xf>
    <xf numFmtId="0" fontId="18" fillId="0" borderId="1"/>
    <xf numFmtId="0" fontId="19" fillId="0" borderId="1">
      <alignment horizontal="left" vertical="top"/>
    </xf>
    <xf numFmtId="0" fontId="19" fillId="0" borderId="1">
      <alignment horizontal="center" vertical="top"/>
    </xf>
    <xf numFmtId="0" fontId="19" fillId="0" borderId="34">
      <alignment horizontal="center"/>
    </xf>
    <xf numFmtId="0" fontId="19" fillId="0" borderId="34">
      <alignment horizontal="center" vertical="top"/>
    </xf>
    <xf numFmtId="0" fontId="16" fillId="0" borderId="1">
      <alignment horizontal="center" wrapText="1"/>
    </xf>
    <xf numFmtId="0" fontId="16" fillId="0" borderId="1">
      <alignment horizontal="left"/>
    </xf>
    <xf numFmtId="49" fontId="16" fillId="0" borderId="1"/>
    <xf numFmtId="49" fontId="16" fillId="0" borderId="1">
      <alignment horizontal="left"/>
    </xf>
    <xf numFmtId="49" fontId="16" fillId="0" borderId="1">
      <alignment horizontal="center"/>
    </xf>
    <xf numFmtId="0" fontId="16" fillId="0" borderId="1">
      <alignment horizontal="center"/>
    </xf>
    <xf numFmtId="0" fontId="19" fillId="0" borderId="1">
      <alignment horizontal="left"/>
    </xf>
    <xf numFmtId="0" fontId="16" fillId="0" borderId="1">
      <alignment horizontal="left" wrapText="1"/>
    </xf>
    <xf numFmtId="0" fontId="16" fillId="0" borderId="2">
      <alignment horizontal="center"/>
    </xf>
    <xf numFmtId="0" fontId="14" fillId="0" borderId="1">
      <alignment horizontal="left" wrapText="1"/>
    </xf>
    <xf numFmtId="0" fontId="20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15" fillId="0" borderId="1"/>
    <xf numFmtId="0" fontId="15" fillId="0" borderId="1"/>
    <xf numFmtId="0" fontId="21" fillId="2" borderId="1"/>
    <xf numFmtId="0" fontId="16" fillId="0" borderId="2">
      <alignment horizontal="left"/>
    </xf>
    <xf numFmtId="0" fontId="14" fillId="0" borderId="11">
      <alignment horizontal="left"/>
    </xf>
    <xf numFmtId="164" fontId="22" fillId="0" borderId="0" applyFont="0" applyFill="0" applyBorder="0" applyAlignment="0" applyProtection="0"/>
    <xf numFmtId="0" fontId="32" fillId="0" borderId="1"/>
    <xf numFmtId="0" fontId="31" fillId="0" borderId="1"/>
    <xf numFmtId="0" fontId="32" fillId="0" borderId="1"/>
  </cellStyleXfs>
  <cellXfs count="28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3" fillId="0" borderId="1" xfId="3" applyNumberFormat="1" applyProtection="1"/>
    <xf numFmtId="0" fontId="24" fillId="0" borderId="0" xfId="0" applyFont="1" applyAlignment="1">
      <alignment horizontal="right"/>
    </xf>
    <xf numFmtId="164" fontId="25" fillId="0" borderId="0" xfId="168" applyFont="1" applyAlignment="1">
      <alignment horizontal="right"/>
    </xf>
    <xf numFmtId="164" fontId="24" fillId="0" borderId="1" xfId="168" applyFont="1" applyBorder="1" applyAlignment="1">
      <alignment horizontal="right" wrapText="1"/>
    </xf>
    <xf numFmtId="0" fontId="28" fillId="0" borderId="50" xfId="0" applyFont="1" applyBorder="1" applyAlignment="1">
      <alignment horizontal="center" wrapText="1"/>
    </xf>
    <xf numFmtId="0" fontId="28" fillId="0" borderId="51" xfId="0" applyFont="1" applyBorder="1" applyAlignment="1">
      <alignment horizontal="center" wrapText="1"/>
    </xf>
    <xf numFmtId="0" fontId="28" fillId="0" borderId="52" xfId="0" applyFont="1" applyBorder="1" applyAlignment="1">
      <alignment horizontal="center" wrapText="1"/>
    </xf>
    <xf numFmtId="0" fontId="28" fillId="0" borderId="53" xfId="0" applyFont="1" applyBorder="1" applyAlignment="1">
      <alignment horizontal="center" wrapText="1"/>
    </xf>
    <xf numFmtId="0" fontId="28" fillId="0" borderId="54" xfId="0" applyFont="1" applyBorder="1" applyAlignment="1">
      <alignment horizontal="center" wrapText="1"/>
    </xf>
    <xf numFmtId="0" fontId="29" fillId="0" borderId="20" xfId="42" applyNumberFormat="1" applyFont="1" applyProtection="1">
      <alignment horizontal="left" wrapText="1"/>
    </xf>
    <xf numFmtId="0" fontId="29" fillId="0" borderId="20" xfId="42" applyNumberFormat="1" applyFont="1" applyAlignment="1" applyProtection="1">
      <alignment horizontal="left" vertical="top" wrapText="1"/>
    </xf>
    <xf numFmtId="0" fontId="0" fillId="0" borderId="55" xfId="0" applyBorder="1" applyProtection="1">
      <protection locked="0"/>
    </xf>
    <xf numFmtId="0" fontId="26" fillId="0" borderId="45" xfId="0" applyFont="1" applyBorder="1" applyAlignment="1">
      <alignment vertical="top" wrapText="1"/>
    </xf>
    <xf numFmtId="0" fontId="26" fillId="0" borderId="43" xfId="0" applyFont="1" applyBorder="1" applyAlignment="1">
      <alignment horizontal="center" wrapText="1"/>
    </xf>
    <xf numFmtId="49" fontId="29" fillId="0" borderId="56" xfId="44" applyNumberFormat="1" applyFont="1" applyBorder="1" applyProtection="1">
      <alignment horizontal="center"/>
    </xf>
    <xf numFmtId="0" fontId="0" fillId="0" borderId="57" xfId="0" applyBorder="1" applyProtection="1">
      <protection locked="0"/>
    </xf>
    <xf numFmtId="0" fontId="29" fillId="0" borderId="5" xfId="42" applyNumberFormat="1" applyFont="1" applyBorder="1" applyAlignment="1" applyProtection="1">
      <alignment horizontal="left" vertical="top" wrapText="1"/>
    </xf>
    <xf numFmtId="49" fontId="29" fillId="0" borderId="60" xfId="44" applyNumberFormat="1" applyFont="1" applyBorder="1" applyProtection="1">
      <alignment horizontal="center"/>
    </xf>
    <xf numFmtId="49" fontId="29" fillId="0" borderId="59" xfId="44" applyNumberFormat="1" applyFont="1" applyBorder="1" applyProtection="1">
      <alignment horizontal="center"/>
    </xf>
    <xf numFmtId="49" fontId="29" fillId="0" borderId="61" xfId="44" applyNumberFormat="1" applyFont="1" applyBorder="1" applyProtection="1">
      <alignment horizontal="center"/>
    </xf>
    <xf numFmtId="49" fontId="29" fillId="0" borderId="62" xfId="44" applyNumberFormat="1" applyFont="1" applyBorder="1" applyProtection="1">
      <alignment horizontal="center"/>
    </xf>
    <xf numFmtId="167" fontId="29" fillId="0" borderId="15" xfId="34" applyNumberFormat="1" applyFont="1" applyProtection="1">
      <alignment horizontal="right" vertical="center" shrinkToFit="1"/>
    </xf>
    <xf numFmtId="167" fontId="29" fillId="0" borderId="63" xfId="34" applyNumberFormat="1" applyFont="1" applyBorder="1" applyAlignment="1" applyProtection="1">
      <alignment horizontal="right" shrinkToFit="1"/>
    </xf>
    <xf numFmtId="167" fontId="29" fillId="0" borderId="22" xfId="45" applyNumberFormat="1" applyFont="1" applyProtection="1">
      <alignment horizontal="right" shrinkToFit="1"/>
    </xf>
    <xf numFmtId="167" fontId="29" fillId="0" borderId="64" xfId="34" applyNumberFormat="1" applyFont="1" applyBorder="1" applyAlignment="1" applyProtection="1">
      <alignment horizontal="right" shrinkToFit="1"/>
    </xf>
    <xf numFmtId="167" fontId="29" fillId="0" borderId="65" xfId="34" applyNumberFormat="1" applyFont="1" applyBorder="1" applyAlignment="1" applyProtection="1">
      <alignment horizontal="right" shrinkToFit="1"/>
    </xf>
    <xf numFmtId="167" fontId="29" fillId="0" borderId="66" xfId="34" applyNumberFormat="1" applyFont="1" applyBorder="1" applyAlignment="1" applyProtection="1">
      <alignment horizontal="right" shrinkToFit="1"/>
    </xf>
    <xf numFmtId="167" fontId="29" fillId="0" borderId="68" xfId="34" applyNumberFormat="1" applyFont="1" applyBorder="1" applyAlignment="1" applyProtection="1">
      <alignment horizontal="right" shrinkToFit="1"/>
    </xf>
    <xf numFmtId="167" fontId="29" fillId="0" borderId="58" xfId="45" applyNumberFormat="1" applyFont="1" applyBorder="1" applyProtection="1">
      <alignment horizontal="right" shrinkToFit="1"/>
    </xf>
    <xf numFmtId="0" fontId="31" fillId="0" borderId="0" xfId="0" applyFont="1"/>
    <xf numFmtId="0" fontId="24" fillId="0" borderId="0" xfId="0" applyFont="1" applyAlignment="1">
      <alignment horizontal="right" vertical="top" wrapText="1"/>
    </xf>
    <xf numFmtId="0" fontId="24" fillId="0" borderId="0" xfId="0" applyFont="1" applyFill="1" applyAlignment="1">
      <alignment horizontal="right" vertical="top" wrapText="1"/>
    </xf>
    <xf numFmtId="0" fontId="0" fillId="0" borderId="0" xfId="0" applyAlignment="1">
      <alignment wrapText="1"/>
    </xf>
    <xf numFmtId="0" fontId="24" fillId="0" borderId="0" xfId="0" applyFont="1" applyAlignment="1">
      <alignment horizontal="right" wrapText="1"/>
    </xf>
    <xf numFmtId="0" fontId="0" fillId="0" borderId="0" xfId="0" applyAlignment="1"/>
    <xf numFmtId="0" fontId="24" fillId="0" borderId="0" xfId="0" applyFont="1" applyAlignment="1">
      <alignment horizontal="center" vertical="top" wrapText="1"/>
    </xf>
    <xf numFmtId="0" fontId="24" fillId="0" borderId="0" xfId="0" applyFont="1" applyFill="1" applyAlignment="1">
      <alignment horizontal="center" vertical="top" wrapText="1"/>
    </xf>
    <xf numFmtId="0" fontId="30" fillId="0" borderId="1" xfId="0" applyFont="1" applyBorder="1" applyAlignment="1">
      <alignment vertical="top" wrapText="1"/>
    </xf>
    <xf numFmtId="0" fontId="30" fillId="0" borderId="1" xfId="0" applyFont="1" applyBorder="1" applyAlignment="1">
      <alignment horizontal="center" vertical="top" wrapText="1"/>
    </xf>
    <xf numFmtId="0" fontId="31" fillId="0" borderId="55" xfId="0" applyFont="1" applyBorder="1"/>
    <xf numFmtId="0" fontId="31" fillId="0" borderId="1" xfId="0" applyFont="1" applyBorder="1"/>
    <xf numFmtId="0" fontId="35" fillId="0" borderId="0" xfId="0" applyFont="1" applyFill="1" applyAlignment="1"/>
    <xf numFmtId="0" fontId="35" fillId="0" borderId="55" xfId="0" applyFont="1" applyFill="1" applyBorder="1" applyAlignment="1"/>
    <xf numFmtId="0" fontId="35" fillId="0" borderId="1" xfId="0" applyFont="1" applyFill="1" applyBorder="1" applyAlignment="1"/>
    <xf numFmtId="0" fontId="26" fillId="0" borderId="51" xfId="0" applyFont="1" applyFill="1" applyBorder="1" applyAlignment="1">
      <alignment horizontal="center" vertical="center" wrapText="1"/>
    </xf>
    <xf numFmtId="0" fontId="26" fillId="0" borderId="51" xfId="0" applyFont="1" applyFill="1" applyBorder="1" applyAlignment="1">
      <alignment horizontal="center" vertical="center"/>
    </xf>
    <xf numFmtId="3" fontId="26" fillId="0" borderId="54" xfId="0" applyNumberFormat="1" applyFont="1" applyFill="1" applyBorder="1" applyAlignment="1">
      <alignment horizontal="center" vertical="center" wrapText="1"/>
    </xf>
    <xf numFmtId="0" fontId="26" fillId="0" borderId="54" xfId="0" applyFont="1" applyBorder="1" applyAlignment="1">
      <alignment horizontal="center" wrapText="1"/>
    </xf>
    <xf numFmtId="0" fontId="33" fillId="0" borderId="0" xfId="0" applyFont="1" applyFill="1"/>
    <xf numFmtId="0" fontId="33" fillId="0" borderId="55" xfId="0" applyFont="1" applyFill="1" applyBorder="1"/>
    <xf numFmtId="0" fontId="33" fillId="0" borderId="1" xfId="0" applyFont="1" applyFill="1" applyBorder="1"/>
    <xf numFmtId="0" fontId="26" fillId="0" borderId="51" xfId="0" applyFont="1" applyBorder="1" applyAlignment="1">
      <alignment wrapText="1"/>
    </xf>
    <xf numFmtId="0" fontId="26" fillId="0" borderId="51" xfId="0" applyFont="1" applyBorder="1"/>
    <xf numFmtId="167" fontId="26" fillId="0" borderId="51" xfId="0" applyNumberFormat="1" applyFont="1" applyBorder="1"/>
    <xf numFmtId="168" fontId="26" fillId="0" borderId="51" xfId="0" applyNumberFormat="1" applyFont="1" applyBorder="1"/>
    <xf numFmtId="0" fontId="33" fillId="0" borderId="0" xfId="0" applyFont="1"/>
    <xf numFmtId="0" fontId="28" fillId="0" borderId="73" xfId="0" applyFont="1" applyBorder="1" applyAlignment="1">
      <alignment vertical="top" wrapText="1"/>
    </xf>
    <xf numFmtId="0" fontId="28" fillId="0" borderId="73" xfId="0" applyFont="1" applyBorder="1" applyAlignment="1">
      <alignment horizontal="center"/>
    </xf>
    <xf numFmtId="167" fontId="28" fillId="0" borderId="73" xfId="0" applyNumberFormat="1" applyFont="1" applyBorder="1"/>
    <xf numFmtId="168" fontId="28" fillId="0" borderId="55" xfId="0" applyNumberFormat="1" applyFont="1" applyBorder="1"/>
    <xf numFmtId="0" fontId="28" fillId="0" borderId="74" xfId="0" applyFont="1" applyBorder="1" applyAlignment="1">
      <alignment vertical="top" wrapText="1"/>
    </xf>
    <xf numFmtId="0" fontId="28" fillId="0" borderId="74" xfId="0" applyFont="1" applyBorder="1" applyAlignment="1">
      <alignment horizontal="center"/>
    </xf>
    <xf numFmtId="167" fontId="28" fillId="0" borderId="74" xfId="0" applyNumberFormat="1" applyFont="1" applyBorder="1"/>
    <xf numFmtId="168" fontId="28" fillId="0" borderId="74" xfId="0" applyNumberFormat="1" applyFont="1" applyBorder="1"/>
    <xf numFmtId="167" fontId="33" fillId="0" borderId="0" xfId="0" applyNumberFormat="1" applyFont="1"/>
    <xf numFmtId="0" fontId="31" fillId="0" borderId="0" xfId="0" applyFont="1" applyFill="1"/>
    <xf numFmtId="0" fontId="31" fillId="0" borderId="55" xfId="0" applyFont="1" applyFill="1" applyBorder="1"/>
    <xf numFmtId="0" fontId="31" fillId="0" borderId="1" xfId="0" applyFont="1" applyFill="1" applyBorder="1"/>
    <xf numFmtId="167" fontId="31" fillId="0" borderId="0" xfId="0" applyNumberFormat="1" applyFont="1"/>
    <xf numFmtId="168" fontId="28" fillId="0" borderId="75" xfId="0" applyNumberFormat="1" applyFont="1" applyBorder="1"/>
    <xf numFmtId="0" fontId="31" fillId="3" borderId="0" xfId="0" applyFont="1" applyFill="1"/>
    <xf numFmtId="168" fontId="28" fillId="0" borderId="76" xfId="0" applyNumberFormat="1" applyFont="1" applyBorder="1"/>
    <xf numFmtId="0" fontId="28" fillId="0" borderId="75" xfId="0" applyFont="1" applyBorder="1" applyAlignment="1">
      <alignment horizontal="center"/>
    </xf>
    <xf numFmtId="167" fontId="28" fillId="0" borderId="47" xfId="0" applyNumberFormat="1" applyFont="1" applyBorder="1"/>
    <xf numFmtId="168" fontId="28" fillId="0" borderId="47" xfId="0" applyNumberFormat="1" applyFont="1" applyBorder="1"/>
    <xf numFmtId="0" fontId="31" fillId="0" borderId="57" xfId="0" applyFont="1" applyBorder="1" applyAlignment="1">
      <alignment vertical="top" wrapText="1"/>
    </xf>
    <xf numFmtId="0" fontId="31" fillId="0" borderId="57" xfId="0" applyFont="1" applyBorder="1" applyAlignment="1">
      <alignment horizontal="center"/>
    </xf>
    <xf numFmtId="0" fontId="31" fillId="0" borderId="57" xfId="0" applyFont="1" applyBorder="1"/>
    <xf numFmtId="0" fontId="31" fillId="0" borderId="0" xfId="0" applyFont="1" applyAlignment="1">
      <alignment vertical="top" wrapText="1"/>
    </xf>
    <xf numFmtId="0" fontId="31" fillId="0" borderId="0" xfId="0" applyFont="1" applyAlignment="1">
      <alignment horizontal="center"/>
    </xf>
    <xf numFmtId="0" fontId="26" fillId="0" borderId="50" xfId="0" applyFont="1" applyFill="1" applyBorder="1" applyAlignment="1">
      <alignment horizontal="center" vertical="center"/>
    </xf>
    <xf numFmtId="0" fontId="26" fillId="0" borderId="52" xfId="0" applyFont="1" applyFill="1" applyBorder="1" applyAlignment="1">
      <alignment horizontal="center" vertical="center"/>
    </xf>
    <xf numFmtId="0" fontId="26" fillId="0" borderId="53" xfId="0" applyFont="1" applyFill="1" applyBorder="1" applyAlignment="1">
      <alignment horizontal="center" vertical="center"/>
    </xf>
    <xf numFmtId="0" fontId="26" fillId="0" borderId="79" xfId="0" applyFont="1" applyFill="1" applyBorder="1" applyAlignment="1">
      <alignment horizontal="center" vertical="center"/>
    </xf>
    <xf numFmtId="0" fontId="26" fillId="0" borderId="80" xfId="0" applyFont="1" applyFill="1" applyBorder="1" applyAlignment="1">
      <alignment horizontal="center" vertical="center"/>
    </xf>
    <xf numFmtId="0" fontId="26" fillId="0" borderId="69" xfId="0" applyFont="1" applyBorder="1"/>
    <xf numFmtId="0" fontId="26" fillId="0" borderId="70" xfId="0" applyFont="1" applyBorder="1"/>
    <xf numFmtId="0" fontId="26" fillId="0" borderId="81" xfId="0" applyFont="1" applyBorder="1"/>
    <xf numFmtId="0" fontId="26" fillId="0" borderId="82" xfId="0" applyFont="1" applyBorder="1"/>
    <xf numFmtId="0" fontId="26" fillId="0" borderId="83" xfId="0" applyFont="1" applyBorder="1"/>
    <xf numFmtId="167" fontId="26" fillId="0" borderId="70" xfId="170" applyNumberFormat="1" applyFont="1" applyBorder="1"/>
    <xf numFmtId="168" fontId="26" fillId="0" borderId="70" xfId="0" applyNumberFormat="1" applyFont="1" applyBorder="1"/>
    <xf numFmtId="0" fontId="28" fillId="0" borderId="42" xfId="0" applyFont="1" applyBorder="1" applyAlignment="1">
      <alignment vertical="top" wrapText="1"/>
    </xf>
    <xf numFmtId="0" fontId="28" fillId="0" borderId="43" xfId="0" applyFont="1" applyBorder="1" applyAlignment="1">
      <alignment horizontal="center" wrapText="1"/>
    </xf>
    <xf numFmtId="0" fontId="28" fillId="0" borderId="45" xfId="0" applyFont="1" applyBorder="1" applyAlignment="1">
      <alignment horizontal="center" wrapText="1"/>
    </xf>
    <xf numFmtId="0" fontId="28" fillId="0" borderId="84" xfId="0" applyFont="1" applyBorder="1" applyAlignment="1">
      <alignment horizontal="center" wrapText="1"/>
    </xf>
    <xf numFmtId="0" fontId="28" fillId="0" borderId="44" xfId="0" applyFont="1" applyBorder="1" applyAlignment="1">
      <alignment horizontal="center" wrapText="1"/>
    </xf>
    <xf numFmtId="0" fontId="28" fillId="0" borderId="85" xfId="0" applyFont="1" applyBorder="1" applyAlignment="1">
      <alignment horizontal="center" wrapText="1"/>
    </xf>
    <xf numFmtId="167" fontId="28" fillId="0" borderId="45" xfId="0" applyNumberFormat="1" applyFont="1" applyBorder="1" applyAlignment="1">
      <alignment horizontal="right" wrapText="1"/>
    </xf>
    <xf numFmtId="168" fontId="28" fillId="0" borderId="70" xfId="0" applyNumberFormat="1" applyFont="1" applyBorder="1"/>
    <xf numFmtId="0" fontId="28" fillId="0" borderId="86" xfId="0" applyFont="1" applyBorder="1" applyAlignment="1">
      <alignment vertical="top" wrapText="1"/>
    </xf>
    <xf numFmtId="0" fontId="28" fillId="0" borderId="74" xfId="0" applyFont="1" applyBorder="1" applyAlignment="1">
      <alignment horizontal="center" wrapText="1"/>
    </xf>
    <xf numFmtId="0" fontId="28" fillId="0" borderId="76" xfId="0" applyFont="1" applyBorder="1" applyAlignment="1">
      <alignment horizontal="center" wrapText="1"/>
    </xf>
    <xf numFmtId="0" fontId="28" fillId="0" borderId="87" xfId="0" applyFont="1" applyBorder="1" applyAlignment="1">
      <alignment horizontal="center" wrapText="1"/>
    </xf>
    <xf numFmtId="0" fontId="28" fillId="0" borderId="67" xfId="0" applyFont="1" applyBorder="1" applyAlignment="1">
      <alignment horizontal="center" wrapText="1"/>
    </xf>
    <xf numFmtId="0" fontId="28" fillId="0" borderId="68" xfId="0" applyFont="1" applyBorder="1" applyAlignment="1">
      <alignment horizontal="center" wrapText="1"/>
    </xf>
    <xf numFmtId="167" fontId="28" fillId="0" borderId="76" xfId="0" applyNumberFormat="1" applyFont="1" applyBorder="1" applyAlignment="1">
      <alignment horizontal="right" wrapText="1"/>
    </xf>
    <xf numFmtId="168" fontId="28" fillId="0" borderId="88" xfId="0" applyNumberFormat="1" applyFont="1" applyBorder="1"/>
    <xf numFmtId="0" fontId="28" fillId="0" borderId="76" xfId="0" applyFont="1" applyFill="1" applyBorder="1" applyAlignment="1">
      <alignment horizontal="center"/>
    </xf>
    <xf numFmtId="0" fontId="28" fillId="0" borderId="87" xfId="0" applyFont="1" applyFill="1" applyBorder="1" applyAlignment="1">
      <alignment horizontal="center"/>
    </xf>
    <xf numFmtId="0" fontId="28" fillId="0" borderId="67" xfId="0" applyFont="1" applyFill="1" applyBorder="1" applyAlignment="1">
      <alignment horizontal="center"/>
    </xf>
    <xf numFmtId="49" fontId="28" fillId="0" borderId="67" xfId="0" applyNumberFormat="1" applyFont="1" applyFill="1" applyBorder="1" applyAlignment="1">
      <alignment horizontal="center"/>
    </xf>
    <xf numFmtId="49" fontId="28" fillId="0" borderId="76" xfId="0" applyNumberFormat="1" applyFont="1" applyFill="1" applyBorder="1" applyAlignment="1">
      <alignment horizontal="center" wrapText="1"/>
    </xf>
    <xf numFmtId="0" fontId="28" fillId="0" borderId="76" xfId="0" applyFont="1" applyFill="1" applyBorder="1" applyAlignment="1">
      <alignment horizontal="center" wrapText="1"/>
    </xf>
    <xf numFmtId="0" fontId="28" fillId="0" borderId="68" xfId="0" applyFont="1" applyBorder="1" applyAlignment="1">
      <alignment horizontal="center"/>
    </xf>
    <xf numFmtId="167" fontId="28" fillId="0" borderId="89" xfId="0" applyNumberFormat="1" applyFont="1" applyBorder="1"/>
    <xf numFmtId="0" fontId="31" fillId="4" borderId="0" xfId="0" applyFont="1" applyFill="1"/>
    <xf numFmtId="0" fontId="31" fillId="4" borderId="55" xfId="0" applyFont="1" applyFill="1" applyBorder="1"/>
    <xf numFmtId="0" fontId="31" fillId="4" borderId="1" xfId="0" applyFont="1" applyFill="1" applyBorder="1"/>
    <xf numFmtId="0" fontId="0" fillId="3" borderId="0" xfId="0" applyFont="1" applyFill="1"/>
    <xf numFmtId="0" fontId="28" fillId="0" borderId="74" xfId="0" applyFont="1" applyFill="1" applyBorder="1" applyAlignment="1">
      <alignment vertical="top" wrapText="1"/>
    </xf>
    <xf numFmtId="168" fontId="28" fillId="0" borderId="73" xfId="0" applyNumberFormat="1" applyFont="1" applyBorder="1"/>
    <xf numFmtId="167" fontId="28" fillId="0" borderId="74" xfId="0" applyNumberFormat="1" applyFont="1" applyBorder="1" applyAlignment="1">
      <alignment horizontal="right" wrapText="1"/>
    </xf>
    <xf numFmtId="0" fontId="28" fillId="0" borderId="46" xfId="0" applyFont="1" applyBorder="1" applyAlignment="1">
      <alignment vertical="top" wrapText="1"/>
    </xf>
    <xf numFmtId="0" fontId="28" fillId="0" borderId="75" xfId="0" applyFont="1" applyBorder="1" applyAlignment="1">
      <alignment horizontal="center" wrapText="1"/>
    </xf>
    <xf numFmtId="0" fontId="28" fillId="0" borderId="92" xfId="0" applyFont="1" applyBorder="1" applyAlignment="1">
      <alignment horizontal="center" wrapText="1"/>
    </xf>
    <xf numFmtId="0" fontId="28" fillId="0" borderId="93" xfId="0" applyFont="1" applyBorder="1" applyAlignment="1">
      <alignment horizontal="center" wrapText="1"/>
    </xf>
    <xf numFmtId="0" fontId="28" fillId="0" borderId="94" xfId="0" applyFont="1" applyBorder="1" applyAlignment="1">
      <alignment horizontal="center" wrapText="1"/>
    </xf>
    <xf numFmtId="0" fontId="28" fillId="0" borderId="91" xfId="0" applyFont="1" applyBorder="1" applyAlignment="1">
      <alignment horizontal="center" wrapText="1"/>
    </xf>
    <xf numFmtId="167" fontId="28" fillId="0" borderId="92" xfId="0" applyNumberFormat="1" applyFont="1" applyBorder="1" applyAlignment="1">
      <alignment horizontal="right" wrapText="1"/>
    </xf>
    <xf numFmtId="49" fontId="24" fillId="0" borderId="57" xfId="0" applyNumberFormat="1" applyFont="1" applyFill="1" applyBorder="1" applyAlignment="1">
      <alignment vertical="top" wrapText="1"/>
    </xf>
    <xf numFmtId="0" fontId="24" fillId="0" borderId="57" xfId="0" applyFont="1" applyBorder="1" applyAlignment="1">
      <alignment horizontal="center"/>
    </xf>
    <xf numFmtId="0" fontId="24" fillId="0" borderId="57" xfId="0" applyFont="1" applyFill="1" applyBorder="1" applyAlignment="1">
      <alignment horizontal="center" wrapText="1"/>
    </xf>
    <xf numFmtId="49" fontId="24" fillId="0" borderId="57" xfId="0" applyNumberFormat="1" applyFont="1" applyFill="1" applyBorder="1" applyAlignment="1">
      <alignment horizontal="center" wrapText="1"/>
    </xf>
    <xf numFmtId="167" fontId="24" fillId="0" borderId="57" xfId="0" applyNumberFormat="1" applyFont="1" applyFill="1" applyBorder="1" applyAlignment="1">
      <alignment horizontal="right" wrapText="1"/>
    </xf>
    <xf numFmtId="168" fontId="24" fillId="0" borderId="57" xfId="0" applyNumberFormat="1" applyFont="1" applyBorder="1"/>
    <xf numFmtId="0" fontId="24" fillId="0" borderId="1" xfId="0" applyFont="1" applyBorder="1" applyAlignment="1">
      <alignment vertical="top" wrapText="1"/>
    </xf>
    <xf numFmtId="0" fontId="24" fillId="0" borderId="1" xfId="0" applyFont="1" applyBorder="1" applyAlignment="1">
      <alignment horizontal="center"/>
    </xf>
    <xf numFmtId="0" fontId="24" fillId="0" borderId="1" xfId="0" applyFont="1" applyFill="1" applyBorder="1" applyAlignment="1">
      <alignment horizontal="center" wrapText="1"/>
    </xf>
    <xf numFmtId="49" fontId="24" fillId="0" borderId="1" xfId="0" applyNumberFormat="1" applyFont="1" applyFill="1" applyBorder="1" applyAlignment="1">
      <alignment horizontal="center" wrapText="1"/>
    </xf>
    <xf numFmtId="167" fontId="24" fillId="0" borderId="1" xfId="0" applyNumberFormat="1" applyFont="1" applyFill="1" applyBorder="1" applyAlignment="1">
      <alignment horizontal="right" wrapText="1"/>
    </xf>
    <xf numFmtId="168" fontId="24" fillId="0" borderId="1" xfId="0" applyNumberFormat="1" applyFont="1" applyBorder="1"/>
    <xf numFmtId="168" fontId="23" fillId="0" borderId="1" xfId="0" applyNumberFormat="1" applyFont="1" applyBorder="1"/>
    <xf numFmtId="49" fontId="24" fillId="0" borderId="1" xfId="0" applyNumberFormat="1" applyFont="1" applyFill="1" applyBorder="1" applyAlignment="1">
      <alignment vertical="top" wrapText="1"/>
    </xf>
    <xf numFmtId="0" fontId="23" fillId="0" borderId="1" xfId="0" applyFont="1" applyBorder="1"/>
    <xf numFmtId="0" fontId="24" fillId="0" borderId="1" xfId="170" applyNumberFormat="1" applyFont="1" applyBorder="1" applyAlignment="1">
      <alignment horizontal="center"/>
    </xf>
    <xf numFmtId="0" fontId="24" fillId="0" borderId="1" xfId="170" applyFont="1" applyBorder="1" applyAlignment="1">
      <alignment horizontal="center"/>
    </xf>
    <xf numFmtId="49" fontId="24" fillId="0" borderId="1" xfId="170" applyNumberFormat="1" applyFont="1" applyBorder="1" applyAlignment="1">
      <alignment horizontal="center"/>
    </xf>
    <xf numFmtId="0" fontId="24" fillId="0" borderId="1" xfId="0" applyFont="1" applyFill="1" applyBorder="1" applyAlignment="1">
      <alignment vertical="top" wrapText="1"/>
    </xf>
    <xf numFmtId="0" fontId="24" fillId="0" borderId="1" xfId="0" applyFont="1" applyBorder="1" applyAlignment="1">
      <alignment horizontal="center" wrapText="1"/>
    </xf>
    <xf numFmtId="167" fontId="24" fillId="0" borderId="1" xfId="0" applyNumberFormat="1" applyFont="1" applyBorder="1"/>
    <xf numFmtId="0" fontId="24" fillId="0" borderId="1" xfId="170" applyFont="1" applyBorder="1" applyAlignment="1">
      <alignment vertical="top" wrapText="1"/>
    </xf>
    <xf numFmtId="0" fontId="24" fillId="0" borderId="1" xfId="0" applyFont="1" applyFill="1" applyBorder="1" applyAlignment="1">
      <alignment horizontal="center"/>
    </xf>
    <xf numFmtId="167" fontId="24" fillId="0" borderId="1" xfId="0" applyNumberFormat="1" applyFont="1" applyFill="1" applyBorder="1" applyAlignment="1"/>
    <xf numFmtId="0" fontId="24" fillId="0" borderId="1" xfId="169" applyFont="1" applyBorder="1" applyAlignment="1">
      <alignment horizontal="right" wrapText="1"/>
    </xf>
    <xf numFmtId="0" fontId="36" fillId="0" borderId="74" xfId="0" applyFont="1" applyFill="1" applyBorder="1" applyAlignment="1">
      <alignment vertical="top" wrapText="1"/>
    </xf>
    <xf numFmtId="0" fontId="28" fillId="0" borderId="73" xfId="0" applyFont="1" applyBorder="1" applyAlignment="1">
      <alignment horizontal="center" wrapText="1"/>
    </xf>
    <xf numFmtId="0" fontId="28" fillId="0" borderId="74" xfId="0" applyFont="1" applyFill="1" applyBorder="1" applyAlignment="1">
      <alignment horizontal="center"/>
    </xf>
    <xf numFmtId="0" fontId="28" fillId="0" borderId="90" xfId="0" applyFont="1" applyFill="1" applyBorder="1" applyAlignment="1">
      <alignment horizontal="center"/>
    </xf>
    <xf numFmtId="0" fontId="28" fillId="0" borderId="68" xfId="0" applyFont="1" applyFill="1" applyBorder="1" applyAlignment="1">
      <alignment horizontal="center"/>
    </xf>
    <xf numFmtId="167" fontId="28" fillId="3" borderId="74" xfId="170" applyNumberFormat="1" applyFont="1" applyFill="1" applyBorder="1"/>
    <xf numFmtId="167" fontId="28" fillId="0" borderId="74" xfId="0" applyNumberFormat="1" applyFont="1" applyFill="1" applyBorder="1"/>
    <xf numFmtId="49" fontId="28" fillId="0" borderId="74" xfId="0" applyNumberFormat="1" applyFont="1" applyFill="1" applyBorder="1" applyAlignment="1">
      <alignment vertical="top" wrapText="1"/>
    </xf>
    <xf numFmtId="0" fontId="37" fillId="0" borderId="1" xfId="169" applyFont="1"/>
    <xf numFmtId="0" fontId="24" fillId="0" borderId="1" xfId="169" applyFont="1" applyBorder="1" applyAlignment="1">
      <alignment horizontal="right"/>
    </xf>
    <xf numFmtId="0" fontId="38" fillId="0" borderId="1" xfId="169" applyFont="1" applyBorder="1" applyAlignment="1">
      <alignment horizontal="left"/>
    </xf>
    <xf numFmtId="0" fontId="24" fillId="0" borderId="1" xfId="169" applyFont="1" applyAlignment="1">
      <alignment horizontal="right" wrapText="1"/>
    </xf>
    <xf numFmtId="0" fontId="30" fillId="0" borderId="1" xfId="169" applyFont="1" applyBorder="1" applyAlignment="1">
      <alignment horizontal="center" wrapText="1"/>
    </xf>
    <xf numFmtId="0" fontId="28" fillId="0" borderId="95" xfId="169" applyFont="1" applyBorder="1"/>
    <xf numFmtId="0" fontId="28" fillId="0" borderId="77" xfId="169" applyFont="1" applyBorder="1"/>
    <xf numFmtId="0" fontId="28" fillId="0" borderId="55" xfId="169" applyFont="1" applyBorder="1"/>
    <xf numFmtId="49" fontId="41" fillId="0" borderId="51" xfId="169" applyNumberFormat="1" applyFont="1" applyBorder="1" applyAlignment="1">
      <alignment horizontal="center" vertical="top"/>
    </xf>
    <xf numFmtId="49" fontId="41" fillId="0" borderId="50" xfId="169" applyNumberFormat="1" applyFont="1" applyBorder="1" applyAlignment="1">
      <alignment horizontal="center"/>
    </xf>
    <xf numFmtId="168" fontId="28" fillId="0" borderId="91" xfId="169" applyNumberFormat="1" applyFont="1" applyBorder="1" applyAlignment="1">
      <alignment horizontal="right"/>
    </xf>
    <xf numFmtId="49" fontId="26" fillId="0" borderId="51" xfId="169" applyNumberFormat="1" applyFont="1" applyBorder="1" applyAlignment="1">
      <alignment horizontal="center" vertical="top"/>
    </xf>
    <xf numFmtId="49" fontId="26" fillId="0" borderId="51" xfId="169" applyNumberFormat="1" applyFont="1" applyBorder="1" applyAlignment="1">
      <alignment horizontal="center"/>
    </xf>
    <xf numFmtId="1" fontId="26" fillId="0" borderId="51" xfId="169" applyNumberFormat="1" applyFont="1" applyBorder="1" applyAlignment="1">
      <alignment horizontal="center"/>
    </xf>
    <xf numFmtId="0" fontId="26" fillId="0" borderId="78" xfId="169" applyFont="1" applyBorder="1" applyAlignment="1">
      <alignment horizontal="center"/>
    </xf>
    <xf numFmtId="0" fontId="26" fillId="0" borderId="77" xfId="169" applyFont="1" applyBorder="1" applyAlignment="1">
      <alignment horizontal="center"/>
    </xf>
    <xf numFmtId="49" fontId="26" fillId="0" borderId="43" xfId="169" applyNumberFormat="1" applyFont="1" applyBorder="1" applyAlignment="1">
      <alignment horizontal="center" vertical="top"/>
    </xf>
    <xf numFmtId="167" fontId="26" fillId="0" borderId="73" xfId="169" applyNumberFormat="1" applyFont="1" applyBorder="1" applyAlignment="1">
      <alignment horizontal="center"/>
    </xf>
    <xf numFmtId="167" fontId="26" fillId="0" borderId="89" xfId="169" applyNumberFormat="1" applyFont="1" applyBorder="1" applyAlignment="1">
      <alignment horizontal="center"/>
    </xf>
    <xf numFmtId="168" fontId="26" fillId="0" borderId="70" xfId="169" applyNumberFormat="1" applyFont="1" applyBorder="1"/>
    <xf numFmtId="0" fontId="28" fillId="0" borderId="74" xfId="169" applyFont="1" applyBorder="1" applyAlignment="1">
      <alignment horizontal="center" vertical="justify"/>
    </xf>
    <xf numFmtId="0" fontId="28" fillId="0" borderId="76" xfId="169" applyFont="1" applyBorder="1" applyAlignment="1">
      <alignment horizontal="left" vertical="top" wrapText="1"/>
    </xf>
    <xf numFmtId="167" fontId="28" fillId="0" borderId="87" xfId="169" applyNumberFormat="1" applyFont="1" applyBorder="1" applyAlignment="1">
      <alignment horizontal="center"/>
    </xf>
    <xf numFmtId="0" fontId="28" fillId="0" borderId="74" xfId="169" applyFont="1" applyBorder="1"/>
    <xf numFmtId="168" fontId="28" fillId="0" borderId="74" xfId="169" applyNumberFormat="1" applyFont="1" applyBorder="1"/>
    <xf numFmtId="0" fontId="28" fillId="0" borderId="88" xfId="169" applyFont="1" applyBorder="1"/>
    <xf numFmtId="168" fontId="28" fillId="0" borderId="55" xfId="169" applyNumberFormat="1" applyFont="1" applyBorder="1"/>
    <xf numFmtId="49" fontId="28" fillId="0" borderId="74" xfId="169" applyNumberFormat="1" applyFont="1" applyBorder="1" applyAlignment="1">
      <alignment horizontal="center" vertical="justify"/>
    </xf>
    <xf numFmtId="0" fontId="28" fillId="0" borderId="74" xfId="169" applyFont="1" applyBorder="1" applyAlignment="1">
      <alignment horizontal="left" vertical="top" wrapText="1"/>
    </xf>
    <xf numFmtId="167" fontId="28" fillId="0" borderId="74" xfId="169" applyNumberFormat="1" applyFont="1" applyBorder="1" applyAlignment="1">
      <alignment horizontal="center"/>
    </xf>
    <xf numFmtId="168" fontId="28" fillId="0" borderId="76" xfId="169" applyNumberFormat="1" applyFont="1" applyBorder="1"/>
    <xf numFmtId="168" fontId="28" fillId="0" borderId="73" xfId="169" applyNumberFormat="1" applyFont="1" applyBorder="1"/>
    <xf numFmtId="167" fontId="28" fillId="0" borderId="74" xfId="0" applyNumberFormat="1" applyFont="1" applyBorder="1" applyAlignment="1">
      <alignment horizontal="center"/>
    </xf>
    <xf numFmtId="0" fontId="42" fillId="0" borderId="1" xfId="169" applyFont="1" applyFill="1"/>
    <xf numFmtId="168" fontId="28" fillId="0" borderId="75" xfId="169" applyNumberFormat="1" applyFont="1" applyBorder="1"/>
    <xf numFmtId="167" fontId="28" fillId="0" borderId="74" xfId="169" applyNumberFormat="1" applyFont="1" applyFill="1" applyBorder="1" applyAlignment="1">
      <alignment horizontal="center" vertical="top"/>
    </xf>
    <xf numFmtId="0" fontId="27" fillId="0" borderId="1" xfId="169" applyFont="1"/>
    <xf numFmtId="167" fontId="28" fillId="0" borderId="74" xfId="169" applyNumberFormat="1" applyFont="1" applyFill="1" applyBorder="1" applyAlignment="1">
      <alignment horizontal="center"/>
    </xf>
    <xf numFmtId="168" fontId="28" fillId="0" borderId="74" xfId="0" applyNumberFormat="1" applyFont="1" applyBorder="1" applyAlignment="1">
      <alignment horizontal="center"/>
    </xf>
    <xf numFmtId="168" fontId="28" fillId="0" borderId="75" xfId="0" applyNumberFormat="1" applyFont="1" applyBorder="1" applyAlignment="1">
      <alignment horizontal="center"/>
    </xf>
    <xf numFmtId="49" fontId="26" fillId="0" borderId="47" xfId="169" applyNumberFormat="1" applyFont="1" applyBorder="1" applyAlignment="1">
      <alignment horizontal="center" vertical="justify"/>
    </xf>
    <xf numFmtId="0" fontId="28" fillId="0" borderId="47" xfId="169" applyFont="1" applyBorder="1" applyAlignment="1">
      <alignment horizontal="left" wrapText="1"/>
    </xf>
    <xf numFmtId="167" fontId="28" fillId="0" borderId="49" xfId="169" applyNumberFormat="1" applyFont="1" applyBorder="1" applyAlignment="1">
      <alignment horizontal="center"/>
    </xf>
    <xf numFmtId="0" fontId="27" fillId="0" borderId="75" xfId="169" applyFont="1" applyBorder="1"/>
    <xf numFmtId="0" fontId="37" fillId="0" borderId="57" xfId="169" applyFont="1" applyBorder="1"/>
    <xf numFmtId="167" fontId="37" fillId="0" borderId="1" xfId="169" applyNumberFormat="1" applyFont="1" applyAlignment="1">
      <alignment horizontal="center"/>
    </xf>
    <xf numFmtId="0" fontId="25" fillId="0" borderId="0" xfId="0" applyFont="1"/>
    <xf numFmtId="0" fontId="24" fillId="0" borderId="0" xfId="0" applyFont="1"/>
    <xf numFmtId="167" fontId="29" fillId="0" borderId="96" xfId="34" applyNumberFormat="1" applyFont="1" applyBorder="1" applyAlignment="1" applyProtection="1">
      <alignment horizontal="right" shrinkToFit="1"/>
    </xf>
    <xf numFmtId="49" fontId="26" fillId="0" borderId="89" xfId="169" applyNumberFormat="1" applyFont="1" applyBorder="1" applyAlignment="1">
      <alignment horizontal="left" vertical="top" wrapText="1"/>
    </xf>
    <xf numFmtId="0" fontId="24" fillId="0" borderId="0" xfId="0" applyFont="1" applyAlignment="1">
      <alignment horizontal="right" wrapText="1"/>
    </xf>
    <xf numFmtId="0" fontId="24" fillId="0" borderId="0" xfId="0" applyFont="1" applyAlignment="1">
      <alignment horizontal="right"/>
    </xf>
    <xf numFmtId="0" fontId="24" fillId="0" borderId="1" xfId="169" applyFont="1" applyBorder="1" applyAlignment="1">
      <alignment horizontal="right" wrapText="1"/>
    </xf>
    <xf numFmtId="0" fontId="0" fillId="0" borderId="0" xfId="0" applyAlignment="1">
      <alignment wrapText="1"/>
    </xf>
    <xf numFmtId="0" fontId="28" fillId="0" borderId="87" xfId="171" applyFont="1" applyFill="1" applyBorder="1" applyAlignment="1">
      <alignment horizontal="left" vertical="top" wrapText="1"/>
    </xf>
    <xf numFmtId="0" fontId="37" fillId="0" borderId="1" xfId="169" applyFont="1" applyBorder="1"/>
    <xf numFmtId="0" fontId="26" fillId="0" borderId="42" xfId="0" applyFont="1" applyFill="1" applyBorder="1" applyAlignment="1">
      <alignment horizontal="center" vertical="center"/>
    </xf>
    <xf numFmtId="0" fontId="26" fillId="0" borderId="46" xfId="0" applyFont="1" applyFill="1" applyBorder="1" applyAlignment="1">
      <alignment horizontal="center" vertical="center"/>
    </xf>
    <xf numFmtId="0" fontId="24" fillId="0" borderId="0" xfId="0" applyFont="1" applyAlignment="1">
      <alignment horizontal="right" wrapText="1"/>
    </xf>
    <xf numFmtId="0" fontId="24" fillId="0" borderId="0" xfId="0" applyFont="1" applyAlignment="1">
      <alignment horizontal="right"/>
    </xf>
    <xf numFmtId="164" fontId="24" fillId="3" borderId="1" xfId="168" applyFont="1" applyFill="1" applyBorder="1" applyAlignment="1">
      <alignment horizontal="right" wrapText="1"/>
    </xf>
    <xf numFmtId="0" fontId="24" fillId="0" borderId="0" xfId="0" applyFont="1" applyAlignment="1"/>
    <xf numFmtId="0" fontId="26" fillId="0" borderId="1" xfId="0" applyFont="1" applyFill="1" applyBorder="1" applyAlignment="1">
      <alignment horizontal="center" vertical="center" wrapText="1"/>
    </xf>
    <xf numFmtId="0" fontId="24" fillId="0" borderId="41" xfId="0" applyFont="1" applyBorder="1" applyAlignment="1">
      <alignment horizontal="right"/>
    </xf>
    <xf numFmtId="0" fontId="24" fillId="0" borderId="41" xfId="0" applyFont="1" applyBorder="1" applyAlignment="1"/>
    <xf numFmtId="0" fontId="27" fillId="0" borderId="44" xfId="0" applyFont="1" applyFill="1" applyBorder="1" applyAlignment="1">
      <alignment horizontal="center" vertical="center"/>
    </xf>
    <xf numFmtId="0" fontId="27" fillId="0" borderId="48" xfId="0" applyFont="1" applyFill="1" applyBorder="1" applyAlignment="1">
      <alignment horizontal="center" vertical="center"/>
    </xf>
    <xf numFmtId="0" fontId="27" fillId="0" borderId="45" xfId="0" applyFont="1" applyFill="1" applyBorder="1" applyAlignment="1">
      <alignment horizontal="center" vertical="center" wrapText="1"/>
    </xf>
    <xf numFmtId="0" fontId="27" fillId="0" borderId="49" xfId="0" applyFont="1" applyFill="1" applyBorder="1" applyAlignment="1">
      <alignment horizontal="center" vertical="center" wrapText="1"/>
    </xf>
    <xf numFmtId="0" fontId="26" fillId="0" borderId="43" xfId="0" applyFont="1" applyFill="1" applyBorder="1" applyAlignment="1">
      <alignment horizontal="center" vertical="center"/>
    </xf>
    <xf numFmtId="0" fontId="26" fillId="0" borderId="47" xfId="0" applyFont="1" applyFill="1" applyBorder="1" applyAlignment="1">
      <alignment horizontal="center" vertical="center"/>
    </xf>
    <xf numFmtId="167" fontId="27" fillId="0" borderId="44" xfId="0" applyNumberFormat="1" applyFont="1" applyFill="1" applyBorder="1" applyAlignment="1">
      <alignment horizontal="center" vertical="center" wrapText="1"/>
    </xf>
    <xf numFmtId="0" fontId="27" fillId="0" borderId="48" xfId="0" applyFont="1" applyBorder="1" applyAlignment="1">
      <alignment horizontal="center" vertical="center" wrapText="1"/>
    </xf>
    <xf numFmtId="164" fontId="24" fillId="0" borderId="0" xfId="168" applyFont="1" applyAlignment="1">
      <alignment horizontal="right" wrapText="1"/>
    </xf>
    <xf numFmtId="0" fontId="0" fillId="0" borderId="0" xfId="0" applyAlignment="1">
      <alignment horizontal="right" wrapText="1"/>
    </xf>
    <xf numFmtId="0" fontId="31" fillId="0" borderId="0" xfId="0" applyFont="1" applyAlignment="1">
      <alignment horizontal="right" vertical="top" wrapText="1"/>
    </xf>
    <xf numFmtId="0" fontId="0" fillId="0" borderId="0" xfId="0" applyAlignment="1"/>
    <xf numFmtId="0" fontId="24" fillId="0" borderId="1" xfId="169" applyFont="1" applyBorder="1" applyAlignment="1">
      <alignment horizontal="right" wrapText="1"/>
    </xf>
    <xf numFmtId="0" fontId="0" fillId="0" borderId="0" xfId="0" applyAlignment="1">
      <alignment wrapText="1"/>
    </xf>
    <xf numFmtId="0" fontId="30" fillId="0" borderId="0" xfId="0" applyFont="1" applyFill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0" fontId="34" fillId="0" borderId="41" xfId="0" applyFont="1" applyBorder="1" applyAlignment="1">
      <alignment horizontal="right"/>
    </xf>
    <xf numFmtId="0" fontId="30" fillId="0" borderId="69" xfId="0" applyFont="1" applyFill="1" applyBorder="1" applyAlignment="1">
      <alignment horizontal="center" vertical="center" wrapText="1"/>
    </xf>
    <xf numFmtId="0" fontId="24" fillId="0" borderId="71" xfId="0" applyFont="1" applyBorder="1"/>
    <xf numFmtId="0" fontId="30" fillId="0" borderId="70" xfId="0" applyFont="1" applyFill="1" applyBorder="1" applyAlignment="1">
      <alignment horizontal="center" vertical="center"/>
    </xf>
    <xf numFmtId="0" fontId="24" fillId="0" borderId="72" xfId="0" applyFont="1" applyBorder="1"/>
    <xf numFmtId="0" fontId="27" fillId="0" borderId="70" xfId="0" applyFont="1" applyFill="1" applyBorder="1" applyAlignment="1">
      <alignment horizontal="center" vertical="center" wrapText="1"/>
    </xf>
    <xf numFmtId="0" fontId="27" fillId="0" borderId="72" xfId="0" applyFont="1" applyBorder="1" applyAlignment="1">
      <alignment horizontal="center" vertical="center" wrapText="1"/>
    </xf>
    <xf numFmtId="167" fontId="27" fillId="0" borderId="43" xfId="0" applyNumberFormat="1" applyFont="1" applyFill="1" applyBorder="1" applyAlignment="1">
      <alignment horizontal="center" vertical="center" wrapText="1"/>
    </xf>
    <xf numFmtId="167" fontId="27" fillId="0" borderId="47" xfId="0" applyNumberFormat="1" applyFont="1" applyFill="1" applyBorder="1" applyAlignment="1">
      <alignment horizontal="center" vertical="center" wrapText="1"/>
    </xf>
    <xf numFmtId="0" fontId="30" fillId="0" borderId="0" xfId="0" applyFont="1" applyFill="1" applyAlignment="1">
      <alignment horizontal="center" vertical="top" wrapText="1"/>
    </xf>
    <xf numFmtId="0" fontId="33" fillId="0" borderId="0" xfId="0" applyFont="1" applyAlignment="1">
      <alignment horizontal="center" vertical="top" wrapText="1"/>
    </xf>
    <xf numFmtId="0" fontId="24" fillId="0" borderId="41" xfId="0" applyFont="1" applyBorder="1" applyAlignment="1">
      <alignment horizontal="right" wrapText="1"/>
    </xf>
    <xf numFmtId="0" fontId="0" fillId="0" borderId="41" xfId="0" applyBorder="1" applyAlignment="1"/>
    <xf numFmtId="0" fontId="30" fillId="0" borderId="72" xfId="0" applyFont="1" applyFill="1" applyBorder="1" applyAlignment="1">
      <alignment horizontal="center" vertical="center"/>
    </xf>
    <xf numFmtId="0" fontId="30" fillId="0" borderId="69" xfId="0" applyFont="1" applyFill="1" applyBorder="1" applyAlignment="1">
      <alignment horizontal="center" vertical="center"/>
    </xf>
    <xf numFmtId="0" fontId="24" fillId="0" borderId="57" xfId="0" applyFont="1" applyBorder="1"/>
    <xf numFmtId="0" fontId="24" fillId="0" borderId="77" xfId="0" applyFont="1" applyBorder="1"/>
    <xf numFmtId="0" fontId="24" fillId="0" borderId="41" xfId="0" applyFont="1" applyBorder="1"/>
    <xf numFmtId="0" fontId="24" fillId="0" borderId="78" xfId="0" applyFont="1" applyBorder="1"/>
    <xf numFmtId="0" fontId="39" fillId="0" borderId="51" xfId="169" applyFont="1" applyBorder="1" applyAlignment="1">
      <alignment horizontal="center"/>
    </xf>
    <xf numFmtId="0" fontId="39" fillId="0" borderId="50" xfId="169" applyFont="1" applyBorder="1" applyAlignment="1">
      <alignment horizontal="center"/>
    </xf>
    <xf numFmtId="0" fontId="39" fillId="0" borderId="1" xfId="169" applyFont="1" applyAlignment="1">
      <alignment horizontal="center" vertical="top" wrapText="1"/>
    </xf>
    <xf numFmtId="0" fontId="40" fillId="0" borderId="0" xfId="0" applyFont="1" applyAlignment="1">
      <alignment vertical="top" wrapText="1"/>
    </xf>
    <xf numFmtId="0" fontId="39" fillId="0" borderId="1" xfId="169" applyFont="1" applyBorder="1" applyAlignment="1">
      <alignment horizontal="center" vertical="top" wrapText="1"/>
    </xf>
    <xf numFmtId="0" fontId="40" fillId="0" borderId="1" xfId="0" applyFont="1" applyBorder="1" applyAlignment="1">
      <alignment vertical="top" wrapText="1"/>
    </xf>
    <xf numFmtId="0" fontId="24" fillId="0" borderId="41" xfId="169" applyFont="1" applyBorder="1" applyAlignment="1">
      <alignment horizontal="right" wrapText="1"/>
    </xf>
    <xf numFmtId="0" fontId="26" fillId="0" borderId="51" xfId="169" applyFont="1" applyBorder="1" applyAlignment="1">
      <alignment horizontal="center" vertical="center"/>
    </xf>
    <xf numFmtId="0" fontId="26" fillId="0" borderId="51" xfId="169" applyFont="1" applyBorder="1" applyAlignment="1">
      <alignment horizontal="center" vertical="center" wrapText="1"/>
    </xf>
    <xf numFmtId="0" fontId="27" fillId="0" borderId="77" xfId="169" applyFont="1" applyBorder="1" applyAlignment="1">
      <alignment horizontal="center" vertical="center"/>
    </xf>
    <xf numFmtId="0" fontId="34" fillId="0" borderId="89" xfId="0" applyFont="1" applyBorder="1" applyAlignment="1">
      <alignment horizontal="center" vertical="center"/>
    </xf>
    <xf numFmtId="0" fontId="34" fillId="0" borderId="78" xfId="0" applyFont="1" applyBorder="1" applyAlignment="1">
      <alignment horizontal="center" vertical="center"/>
    </xf>
    <xf numFmtId="0" fontId="27" fillId="0" borderId="77" xfId="169" applyFont="1" applyBorder="1" applyAlignment="1">
      <alignment horizontal="center" vertical="center" wrapText="1"/>
    </xf>
    <xf numFmtId="0" fontId="34" fillId="0" borderId="55" xfId="0" applyFont="1" applyBorder="1" applyAlignment="1">
      <alignment horizontal="center" vertical="center" wrapText="1"/>
    </xf>
    <xf numFmtId="164" fontId="24" fillId="0" borderId="0" xfId="168" applyFont="1" applyAlignment="1">
      <alignment horizontal="right"/>
    </xf>
  </cellXfs>
  <cellStyles count="172">
    <cellStyle name="br" xfId="162"/>
    <cellStyle name="col" xfId="161"/>
    <cellStyle name="st166" xfId="158"/>
    <cellStyle name="style0" xfId="163"/>
    <cellStyle name="td" xfId="164"/>
    <cellStyle name="tr" xfId="160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83"/>
    <cellStyle name="xl109" xfId="88"/>
    <cellStyle name="xl110" xfId="92"/>
    <cellStyle name="xl111" xfId="94"/>
    <cellStyle name="xl112" xfId="101"/>
    <cellStyle name="xl113" xfId="84"/>
    <cellStyle name="xl114" xfId="89"/>
    <cellStyle name="xl115" xfId="95"/>
    <cellStyle name="xl116" xfId="102"/>
    <cellStyle name="xl117" xfId="85"/>
    <cellStyle name="xl118" xfId="96"/>
    <cellStyle name="xl119" xfId="103"/>
    <cellStyle name="xl120" xfId="86"/>
    <cellStyle name="xl121" xfId="81"/>
    <cellStyle name="xl122" xfId="90"/>
    <cellStyle name="xl123" xfId="99"/>
    <cellStyle name="xl124" xfId="97"/>
    <cellStyle name="xl125" xfId="100"/>
    <cellStyle name="xl126" xfId="104"/>
    <cellStyle name="xl127" xfId="107"/>
    <cellStyle name="xl128" xfId="105"/>
    <cellStyle name="xl129" xfId="106"/>
    <cellStyle name="xl130" xfId="108"/>
    <cellStyle name="xl131" xfId="110"/>
    <cellStyle name="xl132" xfId="112"/>
    <cellStyle name="xl133" xfId="111"/>
    <cellStyle name="xl134" xfId="134"/>
    <cellStyle name="xl135" xfId="136"/>
    <cellStyle name="xl136" xfId="142"/>
    <cellStyle name="xl137" xfId="146"/>
    <cellStyle name="xl138" xfId="149"/>
    <cellStyle name="xl139" xfId="152"/>
    <cellStyle name="xl140" xfId="153"/>
    <cellStyle name="xl141" xfId="147"/>
    <cellStyle name="xl142" xfId="113"/>
    <cellStyle name="xl143" xfId="122"/>
    <cellStyle name="xl144" xfId="166"/>
    <cellStyle name="xl145" xfId="143"/>
    <cellStyle name="xl146" xfId="150"/>
    <cellStyle name="xl147" xfId="137"/>
    <cellStyle name="xl148" xfId="114"/>
    <cellStyle name="xl149" xfId="118"/>
    <cellStyle name="xl150" xfId="123"/>
    <cellStyle name="xl151" xfId="127"/>
    <cellStyle name="xl152" xfId="135"/>
    <cellStyle name="xl153" xfId="138"/>
    <cellStyle name="xl154" xfId="151"/>
    <cellStyle name="xl155" xfId="155"/>
    <cellStyle name="xl156" xfId="159"/>
    <cellStyle name="xl157" xfId="115"/>
    <cellStyle name="xl158" xfId="119"/>
    <cellStyle name="xl159" xfId="124"/>
    <cellStyle name="xl160" xfId="156"/>
    <cellStyle name="xl161" xfId="167"/>
    <cellStyle name="xl162" xfId="157"/>
    <cellStyle name="xl163" xfId="120"/>
    <cellStyle name="xl164" xfId="125"/>
    <cellStyle name="xl165" xfId="128"/>
    <cellStyle name="xl166" xfId="131"/>
    <cellStyle name="xl167" xfId="139"/>
    <cellStyle name="xl168" xfId="144"/>
    <cellStyle name="xl169" xfId="154"/>
    <cellStyle name="xl170" xfId="148"/>
    <cellStyle name="xl171" xfId="141"/>
    <cellStyle name="xl172" xfId="116"/>
    <cellStyle name="xl173" xfId="129"/>
    <cellStyle name="xl174" xfId="132"/>
    <cellStyle name="xl175" xfId="145"/>
    <cellStyle name="xl176" xfId="140"/>
    <cellStyle name="xl177" xfId="117"/>
    <cellStyle name="xl178" xfId="121"/>
    <cellStyle name="xl179" xfId="126"/>
    <cellStyle name="xl180" xfId="130"/>
    <cellStyle name="xl181" xfId="133"/>
    <cellStyle name="xl21" xfId="165"/>
    <cellStyle name="xl22" xfId="1"/>
    <cellStyle name="xl23" xfId="4"/>
    <cellStyle name="xl24" xfId="11"/>
    <cellStyle name="xl25" xfId="14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33"/>
    <cellStyle name="xl37" xfId="38"/>
    <cellStyle name="xl38" xfId="44"/>
    <cellStyle name="xl39" xfId="6"/>
    <cellStyle name="xl40" xfId="18"/>
    <cellStyle name="xl41" xfId="27"/>
    <cellStyle name="xl42" xfId="30"/>
    <cellStyle name="xl43" xfId="34"/>
    <cellStyle name="xl44" xfId="39"/>
    <cellStyle name="xl45" xfId="45"/>
    <cellStyle name="xl46" xfId="40"/>
    <cellStyle name="xl47" xfId="3"/>
    <cellStyle name="xl48" xfId="8"/>
    <cellStyle name="xl49" xfId="22"/>
    <cellStyle name="xl50" xfId="5"/>
    <cellStyle name="xl51" xfId="9"/>
    <cellStyle name="xl52" xfId="12"/>
    <cellStyle name="xl53" xfId="15"/>
    <cellStyle name="xl54" xfId="2"/>
    <cellStyle name="xl55" xfId="7"/>
    <cellStyle name="xl56" xfId="10"/>
    <cellStyle name="xl57" xfId="13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5" xfId="35"/>
    <cellStyle name="xl66" xfId="41"/>
    <cellStyle name="xl67" xfId="46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7" xfId="109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  <cellStyle name="Обычный 2 3" xfId="170"/>
    <cellStyle name="Обычный 3" xfId="171"/>
    <cellStyle name="Обычный_З_15_Приложение 16 - Источники дефицита" xfId="169"/>
    <cellStyle name="Финансовый" xfId="168" builtinId="3"/>
  </cellStyles>
  <dxfs count="21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2"/>
  <sheetViews>
    <sheetView zoomScaleNormal="100" zoomScaleSheetLayoutView="100" workbookViewId="0">
      <selection activeCell="B7" sqref="B7:F7"/>
    </sheetView>
  </sheetViews>
  <sheetFormatPr defaultColWidth="9.109375" defaultRowHeight="14.4" x14ac:dyDescent="0.3"/>
  <cols>
    <col min="1" max="1" width="0.6640625" style="1" customWidth="1"/>
    <col min="2" max="2" width="27.109375" style="1" customWidth="1"/>
    <col min="3" max="3" width="67.5546875" style="1" customWidth="1"/>
    <col min="4" max="4" width="11.33203125" style="1" customWidth="1"/>
    <col min="5" max="5" width="9.88671875" style="1" customWidth="1"/>
    <col min="6" max="6" width="10.88671875" style="1" customWidth="1"/>
    <col min="7" max="7" width="9.109375" style="1" customWidth="1"/>
    <col min="8" max="16384" width="9.109375" style="1"/>
  </cols>
  <sheetData>
    <row r="1" spans="1:7" ht="12.9" customHeight="1" x14ac:dyDescent="0.3">
      <c r="C1" s="2"/>
      <c r="D1" s="2"/>
      <c r="E1" s="2"/>
      <c r="F1" s="2"/>
      <c r="G1" s="3"/>
    </row>
    <row r="2" spans="1:7" ht="15" customHeight="1" x14ac:dyDescent="0.35">
      <c r="B2" s="212"/>
      <c r="C2" s="213"/>
      <c r="D2" s="224" t="s">
        <v>154</v>
      </c>
      <c r="E2" s="224"/>
      <c r="F2" s="224"/>
      <c r="G2" s="3"/>
    </row>
    <row r="3" spans="1:7" ht="14.25" customHeight="1" x14ac:dyDescent="0.3">
      <c r="B3" s="225" t="s">
        <v>155</v>
      </c>
      <c r="C3" s="225"/>
      <c r="D3" s="225"/>
      <c r="E3" s="225"/>
      <c r="F3" s="225"/>
      <c r="G3" s="3"/>
    </row>
    <row r="4" spans="1:7" ht="12" customHeight="1" x14ac:dyDescent="0.3">
      <c r="B4" s="225" t="s">
        <v>156</v>
      </c>
      <c r="C4" s="225"/>
      <c r="D4" s="225"/>
      <c r="E4" s="225"/>
      <c r="F4" s="225"/>
      <c r="G4" s="3"/>
    </row>
    <row r="5" spans="1:7" ht="12" customHeight="1" x14ac:dyDescent="0.3">
      <c r="B5" s="4"/>
      <c r="C5" s="224" t="s">
        <v>157</v>
      </c>
      <c r="D5" s="224"/>
      <c r="E5" s="224"/>
      <c r="F5" s="224"/>
      <c r="G5" s="3"/>
    </row>
    <row r="6" spans="1:7" ht="12" customHeight="1" x14ac:dyDescent="0.3">
      <c r="B6" s="217"/>
      <c r="C6" s="216"/>
      <c r="D6" s="224" t="s">
        <v>335</v>
      </c>
      <c r="E6" s="224"/>
      <c r="F6" s="224"/>
      <c r="G6" s="3"/>
    </row>
    <row r="7" spans="1:7" ht="12.75" customHeight="1" x14ac:dyDescent="0.3">
      <c r="B7" s="226" t="s">
        <v>338</v>
      </c>
      <c r="C7" s="227"/>
      <c r="D7" s="227"/>
      <c r="E7" s="227"/>
      <c r="F7" s="227"/>
      <c r="G7" s="3"/>
    </row>
    <row r="8" spans="1:7" ht="7.5" customHeight="1" x14ac:dyDescent="0.35">
      <c r="B8" s="5"/>
      <c r="C8" s="6"/>
      <c r="D8" s="6"/>
      <c r="E8" s="6"/>
      <c r="F8" s="6"/>
      <c r="G8" s="3"/>
    </row>
    <row r="9" spans="1:7" ht="44.25" customHeight="1" x14ac:dyDescent="0.3">
      <c r="B9" s="228" t="s">
        <v>325</v>
      </c>
      <c r="C9" s="228"/>
      <c r="D9" s="228"/>
      <c r="E9" s="228"/>
      <c r="F9" s="228"/>
      <c r="G9" s="3"/>
    </row>
    <row r="10" spans="1:7" ht="14.1" customHeight="1" thickBot="1" x14ac:dyDescent="0.35">
      <c r="B10" s="229" t="s">
        <v>158</v>
      </c>
      <c r="C10" s="230"/>
      <c r="D10" s="230"/>
      <c r="E10" s="230"/>
      <c r="F10" s="230"/>
      <c r="G10" s="3"/>
    </row>
    <row r="11" spans="1:7" ht="12.75" customHeight="1" x14ac:dyDescent="0.3">
      <c r="B11" s="222" t="s">
        <v>159</v>
      </c>
      <c r="C11" s="235" t="s">
        <v>160</v>
      </c>
      <c r="D11" s="237" t="s">
        <v>161</v>
      </c>
      <c r="E11" s="231" t="s">
        <v>0</v>
      </c>
      <c r="F11" s="233" t="s">
        <v>162</v>
      </c>
      <c r="G11" s="3"/>
    </row>
    <row r="12" spans="1:7" ht="27" customHeight="1" thickBot="1" x14ac:dyDescent="0.35">
      <c r="B12" s="223"/>
      <c r="C12" s="236"/>
      <c r="D12" s="238"/>
      <c r="E12" s="232"/>
      <c r="F12" s="234"/>
      <c r="G12" s="3"/>
    </row>
    <row r="13" spans="1:7" ht="15" customHeight="1" thickBot="1" x14ac:dyDescent="0.35">
      <c r="B13" s="7">
        <v>1</v>
      </c>
      <c r="C13" s="8">
        <v>2</v>
      </c>
      <c r="D13" s="9">
        <v>3</v>
      </c>
      <c r="E13" s="10">
        <v>4</v>
      </c>
      <c r="F13" s="11">
        <v>5</v>
      </c>
      <c r="G13" s="3"/>
    </row>
    <row r="14" spans="1:7" ht="18" customHeight="1" x14ac:dyDescent="0.3">
      <c r="B14" s="16" t="s">
        <v>163</v>
      </c>
      <c r="C14" s="15" t="s">
        <v>164</v>
      </c>
      <c r="D14" s="24">
        <f>D15+D70</f>
        <v>31195.361560000005</v>
      </c>
      <c r="E14" s="24">
        <f>E15+E70</f>
        <v>30651.061560000002</v>
      </c>
      <c r="F14" s="25">
        <f>E14/D14*100</f>
        <v>98.255189320524096</v>
      </c>
      <c r="G14" s="3"/>
    </row>
    <row r="15" spans="1:7" ht="15.6" x14ac:dyDescent="0.3">
      <c r="A15" s="14"/>
      <c r="B15" s="17" t="s">
        <v>3</v>
      </c>
      <c r="C15" s="12" t="s">
        <v>2</v>
      </c>
      <c r="D15" s="26">
        <f>D16+D28+D36+D50+D55</f>
        <v>9113.7000000000007</v>
      </c>
      <c r="E15" s="26">
        <f>E16+E28+E36+E50+E55</f>
        <v>8650.1</v>
      </c>
      <c r="F15" s="27">
        <f t="shared" ref="F15:F76" si="0">E15/D15*100</f>
        <v>94.913152726115626</v>
      </c>
      <c r="G15" s="3"/>
    </row>
    <row r="16" spans="1:7" ht="15.6" x14ac:dyDescent="0.3">
      <c r="A16" s="14"/>
      <c r="B16" s="17" t="s">
        <v>5</v>
      </c>
      <c r="C16" s="12" t="s">
        <v>4</v>
      </c>
      <c r="D16" s="26">
        <f>D17</f>
        <v>1217.5999999999999</v>
      </c>
      <c r="E16" s="26">
        <f>E17</f>
        <v>1359.4</v>
      </c>
      <c r="F16" s="28">
        <f t="shared" si="0"/>
        <v>111.64586070959265</v>
      </c>
      <c r="G16" s="3"/>
    </row>
    <row r="17" spans="1:7" ht="15.6" x14ac:dyDescent="0.3">
      <c r="A17" s="14"/>
      <c r="B17" s="17" t="s">
        <v>7</v>
      </c>
      <c r="C17" s="12" t="s">
        <v>6</v>
      </c>
      <c r="D17" s="26">
        <f>D18+D22+D24</f>
        <v>1217.5999999999999</v>
      </c>
      <c r="E17" s="26">
        <f>E18+E22+E24</f>
        <v>1359.4</v>
      </c>
      <c r="F17" s="28">
        <f t="shared" si="0"/>
        <v>111.64586070959265</v>
      </c>
      <c r="G17" s="3"/>
    </row>
    <row r="18" spans="1:7" ht="78" x14ac:dyDescent="0.3">
      <c r="A18" s="14"/>
      <c r="B18" s="17" t="s">
        <v>9</v>
      </c>
      <c r="C18" s="13" t="s">
        <v>8</v>
      </c>
      <c r="D18" s="26">
        <f>D19+D20+D21</f>
        <v>1197.5</v>
      </c>
      <c r="E18" s="26">
        <f>E19+E20+E21</f>
        <v>1326.7</v>
      </c>
      <c r="F18" s="28">
        <f t="shared" si="0"/>
        <v>110.78914405010438</v>
      </c>
      <c r="G18" s="3"/>
    </row>
    <row r="19" spans="1:7" ht="109.2" x14ac:dyDescent="0.3">
      <c r="A19" s="14"/>
      <c r="B19" s="17" t="s">
        <v>11</v>
      </c>
      <c r="C19" s="13" t="s">
        <v>10</v>
      </c>
      <c r="D19" s="26">
        <v>1197.5</v>
      </c>
      <c r="E19" s="26">
        <v>1325</v>
      </c>
      <c r="F19" s="28">
        <f t="shared" si="0"/>
        <v>110.64718162839249</v>
      </c>
      <c r="G19" s="3"/>
    </row>
    <row r="20" spans="1:7" ht="79.5" customHeight="1" x14ac:dyDescent="0.3">
      <c r="A20" s="14"/>
      <c r="B20" s="17" t="s">
        <v>13</v>
      </c>
      <c r="C20" s="13" t="s">
        <v>12</v>
      </c>
      <c r="D20" s="26"/>
      <c r="E20" s="26">
        <v>0.8</v>
      </c>
      <c r="F20" s="28"/>
      <c r="G20" s="3"/>
    </row>
    <row r="21" spans="1:7" ht="109.2" x14ac:dyDescent="0.3">
      <c r="A21" s="14"/>
      <c r="B21" s="22" t="s">
        <v>15</v>
      </c>
      <c r="C21" s="13" t="s">
        <v>14</v>
      </c>
      <c r="D21" s="26"/>
      <c r="E21" s="26">
        <v>0.9</v>
      </c>
      <c r="F21" s="28">
        <v>0</v>
      </c>
      <c r="G21" s="3"/>
    </row>
    <row r="22" spans="1:7" ht="113.25" customHeight="1" x14ac:dyDescent="0.3">
      <c r="A22" s="14"/>
      <c r="B22" s="23" t="s">
        <v>17</v>
      </c>
      <c r="C22" s="13" t="s">
        <v>16</v>
      </c>
      <c r="D22" s="26">
        <f>D23</f>
        <v>0.1</v>
      </c>
      <c r="E22" s="26">
        <f>E23</f>
        <v>9.4</v>
      </c>
      <c r="F22" s="28">
        <f t="shared" si="0"/>
        <v>9400</v>
      </c>
      <c r="G22" s="3"/>
    </row>
    <row r="23" spans="1:7" ht="141.75" customHeight="1" x14ac:dyDescent="0.3">
      <c r="A23" s="14"/>
      <c r="B23" s="20" t="s">
        <v>19</v>
      </c>
      <c r="C23" s="13" t="s">
        <v>18</v>
      </c>
      <c r="D23" s="26">
        <v>0.1</v>
      </c>
      <c r="E23" s="26">
        <v>9.4</v>
      </c>
      <c r="F23" s="28">
        <f t="shared" si="0"/>
        <v>9400</v>
      </c>
      <c r="G23" s="3"/>
    </row>
    <row r="24" spans="1:7" ht="46.8" x14ac:dyDescent="0.3">
      <c r="A24" s="14"/>
      <c r="B24" s="20" t="s">
        <v>21</v>
      </c>
      <c r="C24" s="13" t="s">
        <v>20</v>
      </c>
      <c r="D24" s="26">
        <f>D25+D26+D27</f>
        <v>20</v>
      </c>
      <c r="E24" s="26">
        <f>E25+E26+E27</f>
        <v>23.3</v>
      </c>
      <c r="F24" s="214">
        <f t="shared" si="0"/>
        <v>116.5</v>
      </c>
      <c r="G24" s="3"/>
    </row>
    <row r="25" spans="1:7" ht="78" x14ac:dyDescent="0.3">
      <c r="A25" s="14"/>
      <c r="B25" s="17" t="s">
        <v>23</v>
      </c>
      <c r="C25" s="13" t="s">
        <v>22</v>
      </c>
      <c r="D25" s="26">
        <v>20</v>
      </c>
      <c r="E25" s="26">
        <v>22.7</v>
      </c>
      <c r="F25" s="28">
        <f t="shared" si="0"/>
        <v>113.5</v>
      </c>
      <c r="G25" s="3"/>
    </row>
    <row r="26" spans="1:7" ht="62.4" x14ac:dyDescent="0.3">
      <c r="A26" s="14"/>
      <c r="B26" s="17" t="s">
        <v>25</v>
      </c>
      <c r="C26" s="13" t="s">
        <v>24</v>
      </c>
      <c r="D26" s="26"/>
      <c r="E26" s="26">
        <v>0.5</v>
      </c>
      <c r="F26" s="27"/>
      <c r="G26" s="3"/>
    </row>
    <row r="27" spans="1:7" ht="78" x14ac:dyDescent="0.3">
      <c r="A27" s="14"/>
      <c r="B27" s="22" t="s">
        <v>27</v>
      </c>
      <c r="C27" s="13" t="s">
        <v>26</v>
      </c>
      <c r="D27" s="26"/>
      <c r="E27" s="26">
        <v>0.1</v>
      </c>
      <c r="F27" s="28"/>
      <c r="G27" s="3"/>
    </row>
    <row r="28" spans="1:7" ht="15.6" x14ac:dyDescent="0.3">
      <c r="A28" s="14"/>
      <c r="B28" s="23" t="s">
        <v>29</v>
      </c>
      <c r="C28" s="13" t="s">
        <v>28</v>
      </c>
      <c r="D28" s="26">
        <f>D29</f>
        <v>690.9</v>
      </c>
      <c r="E28" s="26">
        <f>E29</f>
        <v>710.19999999999993</v>
      </c>
      <c r="F28" s="28">
        <f t="shared" si="0"/>
        <v>102.79345780865536</v>
      </c>
      <c r="G28" s="3"/>
    </row>
    <row r="29" spans="1:7" ht="15.6" x14ac:dyDescent="0.3">
      <c r="A29" s="14"/>
      <c r="B29" s="23" t="s">
        <v>31</v>
      </c>
      <c r="C29" s="13" t="s">
        <v>30</v>
      </c>
      <c r="D29" s="26">
        <f>D30</f>
        <v>690.9</v>
      </c>
      <c r="E29" s="26">
        <f>E30</f>
        <v>710.19999999999993</v>
      </c>
      <c r="F29" s="28">
        <f t="shared" si="0"/>
        <v>102.79345780865536</v>
      </c>
      <c r="G29" s="3"/>
    </row>
    <row r="30" spans="1:7" ht="15.6" x14ac:dyDescent="0.3">
      <c r="A30" s="14"/>
      <c r="B30" s="23" t="s">
        <v>32</v>
      </c>
      <c r="C30" s="13" t="s">
        <v>30</v>
      </c>
      <c r="D30" s="26">
        <f>D31+D32+D33</f>
        <v>690.9</v>
      </c>
      <c r="E30" s="26">
        <f>E31+E32+E33</f>
        <v>710.19999999999993</v>
      </c>
      <c r="F30" s="27">
        <f t="shared" si="0"/>
        <v>102.79345780865536</v>
      </c>
      <c r="G30" s="3"/>
    </row>
    <row r="31" spans="1:7" ht="46.8" x14ac:dyDescent="0.3">
      <c r="A31" s="14"/>
      <c r="B31" s="23" t="s">
        <v>34</v>
      </c>
      <c r="C31" s="13" t="s">
        <v>33</v>
      </c>
      <c r="D31" s="26">
        <v>690.9</v>
      </c>
      <c r="E31" s="26">
        <v>709.1</v>
      </c>
      <c r="F31" s="29">
        <f t="shared" si="0"/>
        <v>102.63424518743669</v>
      </c>
      <c r="G31" s="3"/>
    </row>
    <row r="32" spans="1:7" ht="31.2" x14ac:dyDescent="0.3">
      <c r="A32" s="14"/>
      <c r="B32" s="23" t="s">
        <v>36</v>
      </c>
      <c r="C32" s="13" t="s">
        <v>35</v>
      </c>
      <c r="D32" s="26"/>
      <c r="E32" s="26">
        <v>0.8</v>
      </c>
      <c r="F32" s="29">
        <v>0</v>
      </c>
      <c r="G32" s="3"/>
    </row>
    <row r="33" spans="1:7" ht="46.8" x14ac:dyDescent="0.3">
      <c r="A33" s="14"/>
      <c r="B33" s="23" t="s">
        <v>38</v>
      </c>
      <c r="C33" s="13" t="s">
        <v>37</v>
      </c>
      <c r="D33" s="26"/>
      <c r="E33" s="26">
        <v>0.3</v>
      </c>
      <c r="F33" s="28"/>
      <c r="G33" s="3"/>
    </row>
    <row r="34" spans="1:7" ht="31.2" hidden="1" x14ac:dyDescent="0.3">
      <c r="A34" s="14"/>
      <c r="B34" s="23" t="s">
        <v>40</v>
      </c>
      <c r="C34" s="13" t="s">
        <v>39</v>
      </c>
      <c r="D34" s="26" t="s">
        <v>1</v>
      </c>
      <c r="E34" s="26"/>
      <c r="F34" s="27" t="e">
        <f t="shared" si="0"/>
        <v>#VALUE!</v>
      </c>
      <c r="G34" s="3"/>
    </row>
    <row r="35" spans="1:7" ht="46.8" hidden="1" x14ac:dyDescent="0.3">
      <c r="A35" s="14"/>
      <c r="B35" s="23" t="s">
        <v>42</v>
      </c>
      <c r="C35" s="13" t="s">
        <v>41</v>
      </c>
      <c r="D35" s="26" t="s">
        <v>1</v>
      </c>
      <c r="E35" s="26"/>
      <c r="F35" s="28" t="e">
        <f t="shared" si="0"/>
        <v>#VALUE!</v>
      </c>
      <c r="G35" s="3"/>
    </row>
    <row r="36" spans="1:7" ht="15.6" x14ac:dyDescent="0.3">
      <c r="A36" s="14"/>
      <c r="B36" s="22" t="s">
        <v>44</v>
      </c>
      <c r="C36" s="13" t="s">
        <v>43</v>
      </c>
      <c r="D36" s="26">
        <f>D37+D41</f>
        <v>6809</v>
      </c>
      <c r="E36" s="26">
        <f>E37+E41</f>
        <v>6161.1</v>
      </c>
      <c r="F36" s="28">
        <f t="shared" si="0"/>
        <v>90.484652665589664</v>
      </c>
      <c r="G36" s="3"/>
    </row>
    <row r="37" spans="1:7" ht="15.6" x14ac:dyDescent="0.3">
      <c r="A37" s="14"/>
      <c r="B37" s="23" t="s">
        <v>46</v>
      </c>
      <c r="C37" s="13" t="s">
        <v>45</v>
      </c>
      <c r="D37" s="26">
        <f>D38</f>
        <v>2564</v>
      </c>
      <c r="E37" s="26">
        <f>E38</f>
        <v>2506.7999999999997</v>
      </c>
      <c r="F37" s="28">
        <f t="shared" si="0"/>
        <v>97.769110764430565</v>
      </c>
      <c r="G37" s="3"/>
    </row>
    <row r="38" spans="1:7" ht="46.8" x14ac:dyDescent="0.3">
      <c r="A38" s="14"/>
      <c r="B38" s="23" t="s">
        <v>48</v>
      </c>
      <c r="C38" s="13" t="s">
        <v>47</v>
      </c>
      <c r="D38" s="26">
        <f>D39+D40</f>
        <v>2564</v>
      </c>
      <c r="E38" s="26">
        <f>E39+E40</f>
        <v>2506.7999999999997</v>
      </c>
      <c r="F38" s="27">
        <f t="shared" si="0"/>
        <v>97.769110764430565</v>
      </c>
      <c r="G38" s="3"/>
    </row>
    <row r="39" spans="1:7" ht="78" x14ac:dyDescent="0.3">
      <c r="A39" s="14"/>
      <c r="B39" s="23" t="s">
        <v>50</v>
      </c>
      <c r="C39" s="13" t="s">
        <v>49</v>
      </c>
      <c r="D39" s="26">
        <v>2564</v>
      </c>
      <c r="E39" s="26">
        <v>2480.1</v>
      </c>
      <c r="F39" s="29">
        <f t="shared" si="0"/>
        <v>96.727769110764427</v>
      </c>
      <c r="G39" s="3"/>
    </row>
    <row r="40" spans="1:7" ht="48" customHeight="1" x14ac:dyDescent="0.3">
      <c r="A40" s="14"/>
      <c r="B40" s="23" t="s">
        <v>52</v>
      </c>
      <c r="C40" s="13" t="s">
        <v>51</v>
      </c>
      <c r="D40" s="26"/>
      <c r="E40" s="26">
        <v>26.7</v>
      </c>
      <c r="F40" s="28"/>
      <c r="G40" s="3"/>
    </row>
    <row r="41" spans="1:7" ht="15.6" x14ac:dyDescent="0.3">
      <c r="A41" s="14"/>
      <c r="B41" s="23" t="s">
        <v>54</v>
      </c>
      <c r="C41" s="13" t="s">
        <v>53</v>
      </c>
      <c r="D41" s="26">
        <f>D42+D46</f>
        <v>4245</v>
      </c>
      <c r="E41" s="26">
        <f>E42+E46</f>
        <v>3654.3</v>
      </c>
      <c r="F41" s="28">
        <f t="shared" si="0"/>
        <v>86.084805653710248</v>
      </c>
      <c r="G41" s="3"/>
    </row>
    <row r="42" spans="1:7" ht="15.6" x14ac:dyDescent="0.3">
      <c r="A42" s="14"/>
      <c r="B42" s="20" t="s">
        <v>56</v>
      </c>
      <c r="C42" s="13" t="s">
        <v>55</v>
      </c>
      <c r="D42" s="26">
        <f>D43</f>
        <v>1259</v>
      </c>
      <c r="E42" s="26">
        <f>E43</f>
        <v>1773.7</v>
      </c>
      <c r="F42" s="27">
        <f t="shared" si="0"/>
        <v>140.8816521048451</v>
      </c>
      <c r="G42" s="3"/>
    </row>
    <row r="43" spans="1:7" ht="31.2" x14ac:dyDescent="0.3">
      <c r="A43" s="14"/>
      <c r="B43" s="17" t="s">
        <v>58</v>
      </c>
      <c r="C43" s="13" t="s">
        <v>57</v>
      </c>
      <c r="D43" s="26">
        <f>D44+D45</f>
        <v>1259</v>
      </c>
      <c r="E43" s="26">
        <f>E44+E45</f>
        <v>1773.7</v>
      </c>
      <c r="F43" s="28">
        <f t="shared" si="0"/>
        <v>140.8816521048451</v>
      </c>
      <c r="G43" s="3"/>
    </row>
    <row r="44" spans="1:7" ht="62.4" x14ac:dyDescent="0.3">
      <c r="A44" s="14"/>
      <c r="B44" s="17" t="s">
        <v>60</v>
      </c>
      <c r="C44" s="13" t="s">
        <v>59</v>
      </c>
      <c r="D44" s="26">
        <v>1259</v>
      </c>
      <c r="E44" s="26">
        <v>1742.8</v>
      </c>
      <c r="F44" s="27">
        <f t="shared" si="0"/>
        <v>138.42732327243843</v>
      </c>
      <c r="G44" s="3"/>
    </row>
    <row r="45" spans="1:7" ht="46.8" x14ac:dyDescent="0.3">
      <c r="A45" s="14"/>
      <c r="B45" s="17" t="s">
        <v>62</v>
      </c>
      <c r="C45" s="13" t="s">
        <v>61</v>
      </c>
      <c r="D45" s="26"/>
      <c r="E45" s="26">
        <v>30.9</v>
      </c>
      <c r="F45" s="28"/>
      <c r="G45" s="3"/>
    </row>
    <row r="46" spans="1:7" ht="15.6" x14ac:dyDescent="0.3">
      <c r="A46" s="14"/>
      <c r="B46" s="17" t="s">
        <v>64</v>
      </c>
      <c r="C46" s="13" t="s">
        <v>63</v>
      </c>
      <c r="D46" s="26">
        <f>D47</f>
        <v>2986</v>
      </c>
      <c r="E46" s="26">
        <f>E47</f>
        <v>1880.6000000000001</v>
      </c>
      <c r="F46" s="27">
        <f t="shared" si="0"/>
        <v>62.980576021433365</v>
      </c>
      <c r="G46" s="3"/>
    </row>
    <row r="47" spans="1:7" ht="31.2" x14ac:dyDescent="0.3">
      <c r="A47" s="14"/>
      <c r="B47" s="17" t="s">
        <v>66</v>
      </c>
      <c r="C47" s="13" t="s">
        <v>65</v>
      </c>
      <c r="D47" s="26">
        <f>D48+D49</f>
        <v>2986</v>
      </c>
      <c r="E47" s="26">
        <f>E48+E49</f>
        <v>1880.6000000000001</v>
      </c>
      <c r="F47" s="28">
        <f t="shared" si="0"/>
        <v>62.980576021433365</v>
      </c>
      <c r="G47" s="3"/>
    </row>
    <row r="48" spans="1:7" ht="62.4" x14ac:dyDescent="0.3">
      <c r="A48" s="14"/>
      <c r="B48" s="20" t="s">
        <v>68</v>
      </c>
      <c r="C48" s="13" t="s">
        <v>67</v>
      </c>
      <c r="D48" s="26">
        <v>2986</v>
      </c>
      <c r="E48" s="26">
        <v>1837.7</v>
      </c>
      <c r="F48" s="28">
        <f t="shared" si="0"/>
        <v>61.543871399866049</v>
      </c>
      <c r="G48" s="3"/>
    </row>
    <row r="49" spans="1:7" ht="46.8" x14ac:dyDescent="0.3">
      <c r="A49" s="14"/>
      <c r="B49" s="17" t="s">
        <v>70</v>
      </c>
      <c r="C49" s="13" t="s">
        <v>69</v>
      </c>
      <c r="D49" s="26"/>
      <c r="E49" s="26">
        <v>42.9</v>
      </c>
      <c r="F49" s="28"/>
      <c r="G49" s="3"/>
    </row>
    <row r="50" spans="1:7" ht="15.6" x14ac:dyDescent="0.3">
      <c r="A50" s="14"/>
      <c r="B50" s="17" t="s">
        <v>72</v>
      </c>
      <c r="C50" s="13" t="s">
        <v>71</v>
      </c>
      <c r="D50" s="26"/>
      <c r="E50" s="26">
        <f>E51</f>
        <v>2.1</v>
      </c>
      <c r="F50" s="27"/>
      <c r="G50" s="3"/>
    </row>
    <row r="51" spans="1:7" ht="17.25" customHeight="1" x14ac:dyDescent="0.3">
      <c r="A51" s="14"/>
      <c r="B51" s="17" t="s">
        <v>74</v>
      </c>
      <c r="C51" s="13" t="s">
        <v>73</v>
      </c>
      <c r="D51" s="26" t="s">
        <v>1</v>
      </c>
      <c r="E51" s="26">
        <f>E52</f>
        <v>2.1</v>
      </c>
      <c r="F51" s="28"/>
      <c r="G51" s="3"/>
    </row>
    <row r="52" spans="1:7" ht="63.75" customHeight="1" x14ac:dyDescent="0.3">
      <c r="A52" s="14"/>
      <c r="B52" s="17" t="s">
        <v>76</v>
      </c>
      <c r="C52" s="13" t="s">
        <v>75</v>
      </c>
      <c r="D52" s="26" t="s">
        <v>1</v>
      </c>
      <c r="E52" s="26">
        <f>E53</f>
        <v>2.1</v>
      </c>
      <c r="F52" s="28"/>
      <c r="G52" s="3"/>
    </row>
    <row r="53" spans="1:7" ht="63" customHeight="1" x14ac:dyDescent="0.3">
      <c r="A53" s="14"/>
      <c r="B53" s="17" t="s">
        <v>78</v>
      </c>
      <c r="C53" s="13" t="s">
        <v>77</v>
      </c>
      <c r="D53" s="26" t="s">
        <v>1</v>
      </c>
      <c r="E53" s="26">
        <v>2.1</v>
      </c>
      <c r="F53" s="28"/>
      <c r="G53" s="3"/>
    </row>
    <row r="54" spans="1:7" ht="63" customHeight="1" x14ac:dyDescent="0.3">
      <c r="A54" s="14"/>
      <c r="B54" s="17" t="s">
        <v>79</v>
      </c>
      <c r="C54" s="13" t="s">
        <v>77</v>
      </c>
      <c r="D54" s="26" t="s">
        <v>1</v>
      </c>
      <c r="E54" s="26">
        <v>2.1</v>
      </c>
      <c r="F54" s="28"/>
      <c r="G54" s="3"/>
    </row>
    <row r="55" spans="1:7" ht="15.6" x14ac:dyDescent="0.3">
      <c r="A55" s="14"/>
      <c r="B55" s="17" t="s">
        <v>80</v>
      </c>
      <c r="C55" s="13" t="s">
        <v>2</v>
      </c>
      <c r="D55" s="26">
        <f>D56+D60+D64+D67</f>
        <v>396.2</v>
      </c>
      <c r="E55" s="26">
        <f>E56+E60+E64+E67</f>
        <v>417.3</v>
      </c>
      <c r="F55" s="27">
        <f t="shared" si="0"/>
        <v>105.32559313478043</v>
      </c>
      <c r="G55" s="3"/>
    </row>
    <row r="56" spans="1:7" ht="31.2" x14ac:dyDescent="0.3">
      <c r="A56" s="14"/>
      <c r="B56" s="17" t="s">
        <v>82</v>
      </c>
      <c r="C56" s="13" t="s">
        <v>81</v>
      </c>
      <c r="D56" s="26">
        <f t="shared" ref="D56:E58" si="1">D57</f>
        <v>0</v>
      </c>
      <c r="E56" s="26">
        <f t="shared" si="1"/>
        <v>25.6</v>
      </c>
      <c r="F56" s="28"/>
      <c r="G56" s="3"/>
    </row>
    <row r="57" spans="1:7" ht="15.6" x14ac:dyDescent="0.3">
      <c r="A57" s="14"/>
      <c r="B57" s="20" t="s">
        <v>84</v>
      </c>
      <c r="C57" s="13" t="s">
        <v>83</v>
      </c>
      <c r="D57" s="26">
        <f t="shared" si="1"/>
        <v>0</v>
      </c>
      <c r="E57" s="26">
        <f t="shared" si="1"/>
        <v>25.6</v>
      </c>
      <c r="F57" s="27"/>
      <c r="G57" s="3"/>
    </row>
    <row r="58" spans="1:7" ht="15.6" x14ac:dyDescent="0.3">
      <c r="A58" s="14"/>
      <c r="B58" s="17" t="s">
        <v>86</v>
      </c>
      <c r="C58" s="13" t="s">
        <v>85</v>
      </c>
      <c r="D58" s="26">
        <f t="shared" si="1"/>
        <v>0</v>
      </c>
      <c r="E58" s="26">
        <f t="shared" si="1"/>
        <v>25.6</v>
      </c>
      <c r="F58" s="29"/>
      <c r="G58" s="3"/>
    </row>
    <row r="59" spans="1:7" ht="31.2" x14ac:dyDescent="0.3">
      <c r="A59" s="14"/>
      <c r="B59" s="17" t="s">
        <v>88</v>
      </c>
      <c r="C59" s="13" t="s">
        <v>87</v>
      </c>
      <c r="D59" s="26"/>
      <c r="E59" s="26">
        <v>25.6</v>
      </c>
      <c r="F59" s="29"/>
      <c r="G59" s="3"/>
    </row>
    <row r="60" spans="1:7" ht="31.2" x14ac:dyDescent="0.3">
      <c r="A60" s="14"/>
      <c r="B60" s="17" t="s">
        <v>90</v>
      </c>
      <c r="C60" s="13" t="s">
        <v>89</v>
      </c>
      <c r="D60" s="26">
        <f t="shared" ref="D60:E62" si="2">D61</f>
        <v>379.4</v>
      </c>
      <c r="E60" s="26">
        <f t="shared" si="2"/>
        <v>379.4</v>
      </c>
      <c r="F60" s="28">
        <f t="shared" si="0"/>
        <v>100</v>
      </c>
      <c r="G60" s="3"/>
    </row>
    <row r="61" spans="1:7" ht="78.75" customHeight="1" x14ac:dyDescent="0.3">
      <c r="A61" s="14"/>
      <c r="B61" s="17" t="s">
        <v>92</v>
      </c>
      <c r="C61" s="13" t="s">
        <v>91</v>
      </c>
      <c r="D61" s="26">
        <f t="shared" si="2"/>
        <v>379.4</v>
      </c>
      <c r="E61" s="26">
        <f t="shared" si="2"/>
        <v>379.4</v>
      </c>
      <c r="F61" s="27">
        <f t="shared" si="0"/>
        <v>100</v>
      </c>
      <c r="G61" s="3"/>
    </row>
    <row r="62" spans="1:7" ht="95.25" customHeight="1" x14ac:dyDescent="0.3">
      <c r="A62" s="14"/>
      <c r="B62" s="17" t="s">
        <v>94</v>
      </c>
      <c r="C62" s="13" t="s">
        <v>93</v>
      </c>
      <c r="D62" s="26">
        <f t="shared" si="2"/>
        <v>379.4</v>
      </c>
      <c r="E62" s="26">
        <f t="shared" si="2"/>
        <v>379.4</v>
      </c>
      <c r="F62" s="30">
        <f t="shared" si="0"/>
        <v>100</v>
      </c>
      <c r="G62" s="3"/>
    </row>
    <row r="63" spans="1:7" ht="79.5" customHeight="1" x14ac:dyDescent="0.3">
      <c r="A63" s="14"/>
      <c r="B63" s="22" t="s">
        <v>96</v>
      </c>
      <c r="C63" s="13" t="s">
        <v>95</v>
      </c>
      <c r="D63" s="26">
        <v>379.4</v>
      </c>
      <c r="E63" s="26">
        <v>379.4</v>
      </c>
      <c r="F63" s="28">
        <f t="shared" si="0"/>
        <v>100</v>
      </c>
      <c r="G63" s="3"/>
    </row>
    <row r="64" spans="1:7" ht="15.6" x14ac:dyDescent="0.3">
      <c r="A64" s="14"/>
      <c r="B64" s="23" t="s">
        <v>97</v>
      </c>
      <c r="C64" s="13" t="s">
        <v>71</v>
      </c>
      <c r="D64" s="26">
        <f>D65</f>
        <v>10</v>
      </c>
      <c r="E64" s="26">
        <f>E65</f>
        <v>5.5</v>
      </c>
      <c r="F64" s="27">
        <f t="shared" si="0"/>
        <v>55.000000000000007</v>
      </c>
      <c r="G64" s="3"/>
    </row>
    <row r="65" spans="1:7" ht="31.5" customHeight="1" x14ac:dyDescent="0.3">
      <c r="A65" s="14"/>
      <c r="B65" s="23" t="s">
        <v>99</v>
      </c>
      <c r="C65" s="13" t="s">
        <v>98</v>
      </c>
      <c r="D65" s="26">
        <f>D66</f>
        <v>10</v>
      </c>
      <c r="E65" s="26">
        <f>E66</f>
        <v>5.5</v>
      </c>
      <c r="F65" s="29">
        <f t="shared" si="0"/>
        <v>55.000000000000007</v>
      </c>
      <c r="G65" s="3"/>
    </row>
    <row r="66" spans="1:7" ht="48" customHeight="1" x14ac:dyDescent="0.3">
      <c r="A66" s="14"/>
      <c r="B66" s="23" t="s">
        <v>101</v>
      </c>
      <c r="C66" s="13" t="s">
        <v>100</v>
      </c>
      <c r="D66" s="26">
        <v>10</v>
      </c>
      <c r="E66" s="26">
        <v>5.5</v>
      </c>
      <c r="F66" s="29">
        <f t="shared" si="0"/>
        <v>55.000000000000007</v>
      </c>
      <c r="G66" s="3"/>
    </row>
    <row r="67" spans="1:7" ht="15.6" x14ac:dyDescent="0.3">
      <c r="A67" s="14"/>
      <c r="B67" s="23" t="s">
        <v>103</v>
      </c>
      <c r="C67" s="13" t="s">
        <v>102</v>
      </c>
      <c r="D67" s="26">
        <f>D68</f>
        <v>6.8</v>
      </c>
      <c r="E67" s="26">
        <f>E68</f>
        <v>6.8</v>
      </c>
      <c r="F67" s="29">
        <f t="shared" si="0"/>
        <v>100</v>
      </c>
      <c r="G67" s="3"/>
    </row>
    <row r="68" spans="1:7" ht="15.6" x14ac:dyDescent="0.3">
      <c r="A68" s="14"/>
      <c r="B68" s="23" t="s">
        <v>105</v>
      </c>
      <c r="C68" s="13" t="s">
        <v>104</v>
      </c>
      <c r="D68" s="26">
        <f>D69</f>
        <v>6.8</v>
      </c>
      <c r="E68" s="26">
        <f>E69</f>
        <v>6.8</v>
      </c>
      <c r="F68" s="28">
        <f t="shared" si="0"/>
        <v>100</v>
      </c>
      <c r="G68" s="3"/>
    </row>
    <row r="69" spans="1:7" ht="15.6" x14ac:dyDescent="0.3">
      <c r="A69" s="14"/>
      <c r="B69" s="20" t="s">
        <v>107</v>
      </c>
      <c r="C69" s="13" t="s">
        <v>106</v>
      </c>
      <c r="D69" s="26">
        <v>6.8</v>
      </c>
      <c r="E69" s="26">
        <v>6.8</v>
      </c>
      <c r="F69" s="27">
        <f t="shared" si="0"/>
        <v>100</v>
      </c>
      <c r="G69" s="3"/>
    </row>
    <row r="70" spans="1:7" ht="15.6" x14ac:dyDescent="0.3">
      <c r="A70" s="14"/>
      <c r="B70" s="17" t="s">
        <v>165</v>
      </c>
      <c r="C70" s="13" t="s">
        <v>108</v>
      </c>
      <c r="D70" s="26">
        <f>D71</f>
        <v>22081.661560000004</v>
      </c>
      <c r="E70" s="26">
        <f>E71</f>
        <v>22000.961560000003</v>
      </c>
      <c r="F70" s="28">
        <f t="shared" si="0"/>
        <v>99.634538371214859</v>
      </c>
      <c r="G70" s="3"/>
    </row>
    <row r="71" spans="1:7" ht="32.25" customHeight="1" x14ac:dyDescent="0.3">
      <c r="A71" s="14"/>
      <c r="B71" s="17" t="s">
        <v>166</v>
      </c>
      <c r="C71" s="13" t="s">
        <v>109</v>
      </c>
      <c r="D71" s="26">
        <f>D72+D75+D82+D87</f>
        <v>22081.661560000004</v>
      </c>
      <c r="E71" s="26">
        <f>E72+E75+E82+E87</f>
        <v>22000.961560000003</v>
      </c>
      <c r="F71" s="27">
        <f t="shared" si="0"/>
        <v>99.634538371214859</v>
      </c>
      <c r="G71" s="3"/>
    </row>
    <row r="72" spans="1:7" ht="18" customHeight="1" x14ac:dyDescent="0.3">
      <c r="A72" s="14"/>
      <c r="B72" s="17" t="s">
        <v>167</v>
      </c>
      <c r="C72" s="13" t="s">
        <v>110</v>
      </c>
      <c r="D72" s="26">
        <f>D73</f>
        <v>1323.4</v>
      </c>
      <c r="E72" s="26">
        <f>E73</f>
        <v>1323.4</v>
      </c>
      <c r="F72" s="28">
        <f t="shared" si="0"/>
        <v>100</v>
      </c>
      <c r="G72" s="3"/>
    </row>
    <row r="73" spans="1:7" ht="31.2" x14ac:dyDescent="0.3">
      <c r="A73" s="14"/>
      <c r="B73" s="17" t="s">
        <v>168</v>
      </c>
      <c r="C73" s="13" t="s">
        <v>111</v>
      </c>
      <c r="D73" s="26">
        <f>D74</f>
        <v>1323.4</v>
      </c>
      <c r="E73" s="26">
        <f>E74</f>
        <v>1323.4</v>
      </c>
      <c r="F73" s="27">
        <f t="shared" si="0"/>
        <v>100</v>
      </c>
      <c r="G73" s="3"/>
    </row>
    <row r="74" spans="1:7" ht="31.2" x14ac:dyDescent="0.3">
      <c r="A74" s="14"/>
      <c r="B74" s="17" t="s">
        <v>169</v>
      </c>
      <c r="C74" s="13" t="s">
        <v>112</v>
      </c>
      <c r="D74" s="26">
        <v>1323.4</v>
      </c>
      <c r="E74" s="26">
        <v>1323.4</v>
      </c>
      <c r="F74" s="28">
        <f t="shared" si="0"/>
        <v>100</v>
      </c>
      <c r="G74" s="3"/>
    </row>
    <row r="75" spans="1:7" ht="31.2" x14ac:dyDescent="0.3">
      <c r="A75" s="14"/>
      <c r="B75" s="22" t="s">
        <v>170</v>
      </c>
      <c r="C75" s="13" t="s">
        <v>113</v>
      </c>
      <c r="D75" s="26">
        <f>D76+D78+D80</f>
        <v>19192.031560000003</v>
      </c>
      <c r="E75" s="26">
        <f>E76+E78+E80</f>
        <v>19192.031560000003</v>
      </c>
      <c r="F75" s="27">
        <f t="shared" si="0"/>
        <v>100</v>
      </c>
      <c r="G75" s="3"/>
    </row>
    <row r="76" spans="1:7" ht="31.2" x14ac:dyDescent="0.3">
      <c r="A76" s="14"/>
      <c r="B76" s="23" t="s">
        <v>171</v>
      </c>
      <c r="C76" s="13" t="s">
        <v>114</v>
      </c>
      <c r="D76" s="26">
        <f>D77</f>
        <v>16956.631560000002</v>
      </c>
      <c r="E76" s="26">
        <f>E77</f>
        <v>16956.631560000002</v>
      </c>
      <c r="F76" s="28">
        <f t="shared" si="0"/>
        <v>100</v>
      </c>
      <c r="G76" s="3"/>
    </row>
    <row r="77" spans="1:7" ht="31.2" x14ac:dyDescent="0.3">
      <c r="A77" s="14"/>
      <c r="B77" s="23" t="s">
        <v>172</v>
      </c>
      <c r="C77" s="13" t="s">
        <v>115</v>
      </c>
      <c r="D77" s="26">
        <v>16956.631560000002</v>
      </c>
      <c r="E77" s="26">
        <v>16956.631560000002</v>
      </c>
      <c r="F77" s="27">
        <f t="shared" ref="F77:F91" si="3">E77/D77*100</f>
        <v>100</v>
      </c>
      <c r="G77" s="3"/>
    </row>
    <row r="78" spans="1:7" ht="31.2" x14ac:dyDescent="0.3">
      <c r="A78" s="14"/>
      <c r="B78" s="23" t="s">
        <v>173</v>
      </c>
      <c r="C78" s="13" t="s">
        <v>116</v>
      </c>
      <c r="D78" s="26">
        <f>D79</f>
        <v>1242.9000000000001</v>
      </c>
      <c r="E78" s="26">
        <f>E79</f>
        <v>1242.9000000000001</v>
      </c>
      <c r="F78" s="28">
        <f t="shared" si="3"/>
        <v>100</v>
      </c>
      <c r="G78" s="3"/>
    </row>
    <row r="79" spans="1:7" ht="31.2" x14ac:dyDescent="0.3">
      <c r="A79" s="14"/>
      <c r="B79" s="23" t="s">
        <v>174</v>
      </c>
      <c r="C79" s="13" t="s">
        <v>117</v>
      </c>
      <c r="D79" s="26">
        <v>1242.9000000000001</v>
      </c>
      <c r="E79" s="26">
        <v>1242.9000000000001</v>
      </c>
      <c r="F79" s="28">
        <f t="shared" si="3"/>
        <v>100</v>
      </c>
      <c r="G79" s="3"/>
    </row>
    <row r="80" spans="1:7" ht="15.6" x14ac:dyDescent="0.3">
      <c r="A80" s="14"/>
      <c r="B80" s="23" t="s">
        <v>175</v>
      </c>
      <c r="C80" s="13" t="s">
        <v>118</v>
      </c>
      <c r="D80" s="26">
        <f>D81</f>
        <v>992.5</v>
      </c>
      <c r="E80" s="26">
        <f>E81</f>
        <v>992.5</v>
      </c>
      <c r="F80" s="27">
        <f t="shared" si="3"/>
        <v>100</v>
      </c>
      <c r="G80" s="3"/>
    </row>
    <row r="81" spans="1:7" ht="15.6" x14ac:dyDescent="0.3">
      <c r="A81" s="14"/>
      <c r="B81" s="23" t="s">
        <v>176</v>
      </c>
      <c r="C81" s="13" t="s">
        <v>119</v>
      </c>
      <c r="D81" s="26">
        <v>992.5</v>
      </c>
      <c r="E81" s="26">
        <v>992.5</v>
      </c>
      <c r="F81" s="29">
        <f t="shared" si="3"/>
        <v>100</v>
      </c>
      <c r="G81" s="3"/>
    </row>
    <row r="82" spans="1:7" ht="17.25" customHeight="1" x14ac:dyDescent="0.3">
      <c r="A82" s="14"/>
      <c r="B82" s="23" t="s">
        <v>177</v>
      </c>
      <c r="C82" s="13" t="s">
        <v>120</v>
      </c>
      <c r="D82" s="26">
        <f>D83+D85</f>
        <v>240.6</v>
      </c>
      <c r="E82" s="26">
        <f>E83+E85</f>
        <v>240.6</v>
      </c>
      <c r="F82" s="28">
        <f t="shared" si="3"/>
        <v>100</v>
      </c>
      <c r="G82" s="3"/>
    </row>
    <row r="83" spans="1:7" ht="33.75" customHeight="1" x14ac:dyDescent="0.3">
      <c r="A83" s="14"/>
      <c r="B83" s="23" t="s">
        <v>178</v>
      </c>
      <c r="C83" s="13" t="s">
        <v>121</v>
      </c>
      <c r="D83" s="26">
        <f>D84</f>
        <v>2.6</v>
      </c>
      <c r="E83" s="26">
        <f>E84</f>
        <v>2.6</v>
      </c>
      <c r="F83" s="27">
        <f t="shared" si="3"/>
        <v>100</v>
      </c>
      <c r="G83" s="3"/>
    </row>
    <row r="84" spans="1:7" ht="33" customHeight="1" x14ac:dyDescent="0.3">
      <c r="A84" s="14"/>
      <c r="B84" s="20" t="s">
        <v>179</v>
      </c>
      <c r="C84" s="13" t="s">
        <v>122</v>
      </c>
      <c r="D84" s="26">
        <v>2.6</v>
      </c>
      <c r="E84" s="26">
        <v>2.6</v>
      </c>
      <c r="F84" s="29">
        <f t="shared" si="3"/>
        <v>100</v>
      </c>
      <c r="G84" s="3"/>
    </row>
    <row r="85" spans="1:7" ht="32.25" customHeight="1" x14ac:dyDescent="0.3">
      <c r="A85" s="14"/>
      <c r="B85" s="17" t="s">
        <v>180</v>
      </c>
      <c r="C85" s="13" t="s">
        <v>123</v>
      </c>
      <c r="D85" s="26">
        <f>D86</f>
        <v>238</v>
      </c>
      <c r="E85" s="26">
        <f>E86</f>
        <v>238</v>
      </c>
      <c r="F85" s="28">
        <f t="shared" si="3"/>
        <v>100</v>
      </c>
      <c r="G85" s="3"/>
    </row>
    <row r="86" spans="1:7" ht="46.8" x14ac:dyDescent="0.3">
      <c r="A86" s="14"/>
      <c r="B86" s="17" t="s">
        <v>181</v>
      </c>
      <c r="C86" s="13" t="s">
        <v>124</v>
      </c>
      <c r="D86" s="26">
        <v>238</v>
      </c>
      <c r="E86" s="26">
        <v>238</v>
      </c>
      <c r="F86" s="28">
        <f t="shared" si="3"/>
        <v>100</v>
      </c>
      <c r="G86" s="3"/>
    </row>
    <row r="87" spans="1:7" ht="15.6" x14ac:dyDescent="0.3">
      <c r="A87" s="14"/>
      <c r="B87" s="17" t="s">
        <v>182</v>
      </c>
      <c r="C87" s="13" t="s">
        <v>125</v>
      </c>
      <c r="D87" s="26">
        <f>D88+D90</f>
        <v>1325.6299999999999</v>
      </c>
      <c r="E87" s="26">
        <f>E88+E90</f>
        <v>1244.93</v>
      </c>
      <c r="F87" s="28">
        <f t="shared" si="3"/>
        <v>93.912328477780392</v>
      </c>
      <c r="G87" s="3"/>
    </row>
    <row r="88" spans="1:7" ht="62.4" x14ac:dyDescent="0.3">
      <c r="A88" s="14"/>
      <c r="B88" s="17" t="s">
        <v>183</v>
      </c>
      <c r="C88" s="13" t="s">
        <v>126</v>
      </c>
      <c r="D88" s="26">
        <f>D89</f>
        <v>1297.5999999999999</v>
      </c>
      <c r="E88" s="26">
        <f>E89</f>
        <v>1216.9000000000001</v>
      </c>
      <c r="F88" s="28">
        <f t="shared" si="3"/>
        <v>93.780826140567214</v>
      </c>
      <c r="G88" s="3"/>
    </row>
    <row r="89" spans="1:7" ht="63.75" customHeight="1" x14ac:dyDescent="0.3">
      <c r="A89" s="14"/>
      <c r="B89" s="17" t="s">
        <v>184</v>
      </c>
      <c r="C89" s="13" t="s">
        <v>127</v>
      </c>
      <c r="D89" s="26">
        <v>1297.5999999999999</v>
      </c>
      <c r="E89" s="26">
        <v>1216.9000000000001</v>
      </c>
      <c r="F89" s="27">
        <f t="shared" si="3"/>
        <v>93.780826140567214</v>
      </c>
      <c r="G89" s="3"/>
    </row>
    <row r="90" spans="1:7" ht="20.25" customHeight="1" x14ac:dyDescent="0.3">
      <c r="A90" s="14"/>
      <c r="B90" s="17" t="s">
        <v>185</v>
      </c>
      <c r="C90" s="13" t="s">
        <v>128</v>
      </c>
      <c r="D90" s="26">
        <f>D91</f>
        <v>28.03</v>
      </c>
      <c r="E90" s="26">
        <f>E91</f>
        <v>28.03</v>
      </c>
      <c r="F90" s="28">
        <f t="shared" si="3"/>
        <v>100</v>
      </c>
      <c r="G90" s="3"/>
    </row>
    <row r="91" spans="1:7" ht="31.8" thickBot="1" x14ac:dyDescent="0.35">
      <c r="A91" s="14"/>
      <c r="B91" s="21" t="s">
        <v>186</v>
      </c>
      <c r="C91" s="19" t="s">
        <v>129</v>
      </c>
      <c r="D91" s="31">
        <v>28.03</v>
      </c>
      <c r="E91" s="31">
        <v>28.03</v>
      </c>
      <c r="F91" s="27">
        <f t="shared" si="3"/>
        <v>100</v>
      </c>
      <c r="G91" s="3"/>
    </row>
    <row r="92" spans="1:7" x14ac:dyDescent="0.3">
      <c r="C92" s="18"/>
      <c r="D92" s="18"/>
      <c r="E92" s="18"/>
      <c r="F92" s="18"/>
    </row>
  </sheetData>
  <mergeCells count="13">
    <mergeCell ref="B11:B12"/>
    <mergeCell ref="D2:F2"/>
    <mergeCell ref="B3:F3"/>
    <mergeCell ref="B4:F4"/>
    <mergeCell ref="B7:F7"/>
    <mergeCell ref="B9:F9"/>
    <mergeCell ref="B10:F10"/>
    <mergeCell ref="E11:E12"/>
    <mergeCell ref="F11:F12"/>
    <mergeCell ref="C11:C12"/>
    <mergeCell ref="C5:F5"/>
    <mergeCell ref="D11:D12"/>
    <mergeCell ref="D6:F6"/>
  </mergeCells>
  <pageMargins left="0.59055118110236227" right="0" top="0.39370078740157483" bottom="0" header="0.51181102362204722" footer="0.51181102362204722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M33"/>
  <sheetViews>
    <sheetView topLeftCell="D2" zoomScaleNormal="100" workbookViewId="0">
      <selection activeCell="E7" sqref="E7:J7"/>
    </sheetView>
  </sheetViews>
  <sheetFormatPr defaultRowHeight="13.2" x14ac:dyDescent="0.25"/>
  <cols>
    <col min="1" max="1" width="4.33203125" style="32" hidden="1" customWidth="1"/>
    <col min="2" max="2" width="18.88671875" style="32" hidden="1" customWidth="1"/>
    <col min="3" max="3" width="2" style="32" hidden="1" customWidth="1"/>
    <col min="4" max="4" width="0.88671875" style="32" customWidth="1"/>
    <col min="5" max="5" width="60.5546875" style="81" customWidth="1"/>
    <col min="6" max="6" width="4" style="82" customWidth="1"/>
    <col min="7" max="7" width="4.5546875" style="82" customWidth="1"/>
    <col min="8" max="8" width="11.6640625" style="32" customWidth="1"/>
    <col min="9" max="9" width="11" style="32" customWidth="1"/>
    <col min="10" max="10" width="10.44140625" style="32" customWidth="1"/>
    <col min="11" max="256" width="9.109375" style="32"/>
    <col min="257" max="259" width="0" style="32" hidden="1" customWidth="1"/>
    <col min="260" max="260" width="0.88671875" style="32" customWidth="1"/>
    <col min="261" max="261" width="60.5546875" style="32" customWidth="1"/>
    <col min="262" max="262" width="4" style="32" customWidth="1"/>
    <col min="263" max="263" width="4.5546875" style="32" customWidth="1"/>
    <col min="264" max="264" width="11" style="32" customWidth="1"/>
    <col min="265" max="265" width="10.109375" style="32" customWidth="1"/>
    <col min="266" max="266" width="10.44140625" style="32" customWidth="1"/>
    <col min="267" max="512" width="9.109375" style="32"/>
    <col min="513" max="515" width="0" style="32" hidden="1" customWidth="1"/>
    <col min="516" max="516" width="0.88671875" style="32" customWidth="1"/>
    <col min="517" max="517" width="60.5546875" style="32" customWidth="1"/>
    <col min="518" max="518" width="4" style="32" customWidth="1"/>
    <col min="519" max="519" width="4.5546875" style="32" customWidth="1"/>
    <col min="520" max="520" width="11" style="32" customWidth="1"/>
    <col min="521" max="521" width="10.109375" style="32" customWidth="1"/>
    <col min="522" max="522" width="10.44140625" style="32" customWidth="1"/>
    <col min="523" max="768" width="9.109375" style="32"/>
    <col min="769" max="771" width="0" style="32" hidden="1" customWidth="1"/>
    <col min="772" max="772" width="0.88671875" style="32" customWidth="1"/>
    <col min="773" max="773" width="60.5546875" style="32" customWidth="1"/>
    <col min="774" max="774" width="4" style="32" customWidth="1"/>
    <col min="775" max="775" width="4.5546875" style="32" customWidth="1"/>
    <col min="776" max="776" width="11" style="32" customWidth="1"/>
    <col min="777" max="777" width="10.109375" style="32" customWidth="1"/>
    <col min="778" max="778" width="10.44140625" style="32" customWidth="1"/>
    <col min="779" max="1024" width="9.109375" style="32"/>
    <col min="1025" max="1027" width="0" style="32" hidden="1" customWidth="1"/>
    <col min="1028" max="1028" width="0.88671875" style="32" customWidth="1"/>
    <col min="1029" max="1029" width="60.5546875" style="32" customWidth="1"/>
    <col min="1030" max="1030" width="4" style="32" customWidth="1"/>
    <col min="1031" max="1031" width="4.5546875" style="32" customWidth="1"/>
    <col min="1032" max="1032" width="11" style="32" customWidth="1"/>
    <col min="1033" max="1033" width="10.109375" style="32" customWidth="1"/>
    <col min="1034" max="1034" width="10.44140625" style="32" customWidth="1"/>
    <col min="1035" max="1280" width="9.109375" style="32"/>
    <col min="1281" max="1283" width="0" style="32" hidden="1" customWidth="1"/>
    <col min="1284" max="1284" width="0.88671875" style="32" customWidth="1"/>
    <col min="1285" max="1285" width="60.5546875" style="32" customWidth="1"/>
    <col min="1286" max="1286" width="4" style="32" customWidth="1"/>
    <col min="1287" max="1287" width="4.5546875" style="32" customWidth="1"/>
    <col min="1288" max="1288" width="11" style="32" customWidth="1"/>
    <col min="1289" max="1289" width="10.109375" style="32" customWidth="1"/>
    <col min="1290" max="1290" width="10.44140625" style="32" customWidth="1"/>
    <col min="1291" max="1536" width="9.109375" style="32"/>
    <col min="1537" max="1539" width="0" style="32" hidden="1" customWidth="1"/>
    <col min="1540" max="1540" width="0.88671875" style="32" customWidth="1"/>
    <col min="1541" max="1541" width="60.5546875" style="32" customWidth="1"/>
    <col min="1542" max="1542" width="4" style="32" customWidth="1"/>
    <col min="1543" max="1543" width="4.5546875" style="32" customWidth="1"/>
    <col min="1544" max="1544" width="11" style="32" customWidth="1"/>
    <col min="1545" max="1545" width="10.109375" style="32" customWidth="1"/>
    <col min="1546" max="1546" width="10.44140625" style="32" customWidth="1"/>
    <col min="1547" max="1792" width="9.109375" style="32"/>
    <col min="1793" max="1795" width="0" style="32" hidden="1" customWidth="1"/>
    <col min="1796" max="1796" width="0.88671875" style="32" customWidth="1"/>
    <col min="1797" max="1797" width="60.5546875" style="32" customWidth="1"/>
    <col min="1798" max="1798" width="4" style="32" customWidth="1"/>
    <col min="1799" max="1799" width="4.5546875" style="32" customWidth="1"/>
    <col min="1800" max="1800" width="11" style="32" customWidth="1"/>
    <col min="1801" max="1801" width="10.109375" style="32" customWidth="1"/>
    <col min="1802" max="1802" width="10.44140625" style="32" customWidth="1"/>
    <col min="1803" max="2048" width="9.109375" style="32"/>
    <col min="2049" max="2051" width="0" style="32" hidden="1" customWidth="1"/>
    <col min="2052" max="2052" width="0.88671875" style="32" customWidth="1"/>
    <col min="2053" max="2053" width="60.5546875" style="32" customWidth="1"/>
    <col min="2054" max="2054" width="4" style="32" customWidth="1"/>
    <col min="2055" max="2055" width="4.5546875" style="32" customWidth="1"/>
    <col min="2056" max="2056" width="11" style="32" customWidth="1"/>
    <col min="2057" max="2057" width="10.109375" style="32" customWidth="1"/>
    <col min="2058" max="2058" width="10.44140625" style="32" customWidth="1"/>
    <col min="2059" max="2304" width="9.109375" style="32"/>
    <col min="2305" max="2307" width="0" style="32" hidden="1" customWidth="1"/>
    <col min="2308" max="2308" width="0.88671875" style="32" customWidth="1"/>
    <col min="2309" max="2309" width="60.5546875" style="32" customWidth="1"/>
    <col min="2310" max="2310" width="4" style="32" customWidth="1"/>
    <col min="2311" max="2311" width="4.5546875" style="32" customWidth="1"/>
    <col min="2312" max="2312" width="11" style="32" customWidth="1"/>
    <col min="2313" max="2313" width="10.109375" style="32" customWidth="1"/>
    <col min="2314" max="2314" width="10.44140625" style="32" customWidth="1"/>
    <col min="2315" max="2560" width="9.109375" style="32"/>
    <col min="2561" max="2563" width="0" style="32" hidden="1" customWidth="1"/>
    <col min="2564" max="2564" width="0.88671875" style="32" customWidth="1"/>
    <col min="2565" max="2565" width="60.5546875" style="32" customWidth="1"/>
    <col min="2566" max="2566" width="4" style="32" customWidth="1"/>
    <col min="2567" max="2567" width="4.5546875" style="32" customWidth="1"/>
    <col min="2568" max="2568" width="11" style="32" customWidth="1"/>
    <col min="2569" max="2569" width="10.109375" style="32" customWidth="1"/>
    <col min="2570" max="2570" width="10.44140625" style="32" customWidth="1"/>
    <col min="2571" max="2816" width="9.109375" style="32"/>
    <col min="2817" max="2819" width="0" style="32" hidden="1" customWidth="1"/>
    <col min="2820" max="2820" width="0.88671875" style="32" customWidth="1"/>
    <col min="2821" max="2821" width="60.5546875" style="32" customWidth="1"/>
    <col min="2822" max="2822" width="4" style="32" customWidth="1"/>
    <col min="2823" max="2823" width="4.5546875" style="32" customWidth="1"/>
    <col min="2824" max="2824" width="11" style="32" customWidth="1"/>
    <col min="2825" max="2825" width="10.109375" style="32" customWidth="1"/>
    <col min="2826" max="2826" width="10.44140625" style="32" customWidth="1"/>
    <col min="2827" max="3072" width="9.109375" style="32"/>
    <col min="3073" max="3075" width="0" style="32" hidden="1" customWidth="1"/>
    <col min="3076" max="3076" width="0.88671875" style="32" customWidth="1"/>
    <col min="3077" max="3077" width="60.5546875" style="32" customWidth="1"/>
    <col min="3078" max="3078" width="4" style="32" customWidth="1"/>
    <col min="3079" max="3079" width="4.5546875" style="32" customWidth="1"/>
    <col min="3080" max="3080" width="11" style="32" customWidth="1"/>
    <col min="3081" max="3081" width="10.109375" style="32" customWidth="1"/>
    <col min="3082" max="3082" width="10.44140625" style="32" customWidth="1"/>
    <col min="3083" max="3328" width="9.109375" style="32"/>
    <col min="3329" max="3331" width="0" style="32" hidden="1" customWidth="1"/>
    <col min="3332" max="3332" width="0.88671875" style="32" customWidth="1"/>
    <col min="3333" max="3333" width="60.5546875" style="32" customWidth="1"/>
    <col min="3334" max="3334" width="4" style="32" customWidth="1"/>
    <col min="3335" max="3335" width="4.5546875" style="32" customWidth="1"/>
    <col min="3336" max="3336" width="11" style="32" customWidth="1"/>
    <col min="3337" max="3337" width="10.109375" style="32" customWidth="1"/>
    <col min="3338" max="3338" width="10.44140625" style="32" customWidth="1"/>
    <col min="3339" max="3584" width="9.109375" style="32"/>
    <col min="3585" max="3587" width="0" style="32" hidden="1" customWidth="1"/>
    <col min="3588" max="3588" width="0.88671875" style="32" customWidth="1"/>
    <col min="3589" max="3589" width="60.5546875" style="32" customWidth="1"/>
    <col min="3590" max="3590" width="4" style="32" customWidth="1"/>
    <col min="3591" max="3591" width="4.5546875" style="32" customWidth="1"/>
    <col min="3592" max="3592" width="11" style="32" customWidth="1"/>
    <col min="3593" max="3593" width="10.109375" style="32" customWidth="1"/>
    <col min="3594" max="3594" width="10.44140625" style="32" customWidth="1"/>
    <col min="3595" max="3840" width="9.109375" style="32"/>
    <col min="3841" max="3843" width="0" style="32" hidden="1" customWidth="1"/>
    <col min="3844" max="3844" width="0.88671875" style="32" customWidth="1"/>
    <col min="3845" max="3845" width="60.5546875" style="32" customWidth="1"/>
    <col min="3846" max="3846" width="4" style="32" customWidth="1"/>
    <col min="3847" max="3847" width="4.5546875" style="32" customWidth="1"/>
    <col min="3848" max="3848" width="11" style="32" customWidth="1"/>
    <col min="3849" max="3849" width="10.109375" style="32" customWidth="1"/>
    <col min="3850" max="3850" width="10.44140625" style="32" customWidth="1"/>
    <col min="3851" max="4096" width="9.109375" style="32"/>
    <col min="4097" max="4099" width="0" style="32" hidden="1" customWidth="1"/>
    <col min="4100" max="4100" width="0.88671875" style="32" customWidth="1"/>
    <col min="4101" max="4101" width="60.5546875" style="32" customWidth="1"/>
    <col min="4102" max="4102" width="4" style="32" customWidth="1"/>
    <col min="4103" max="4103" width="4.5546875" style="32" customWidth="1"/>
    <col min="4104" max="4104" width="11" style="32" customWidth="1"/>
    <col min="4105" max="4105" width="10.109375" style="32" customWidth="1"/>
    <col min="4106" max="4106" width="10.44140625" style="32" customWidth="1"/>
    <col min="4107" max="4352" width="9.109375" style="32"/>
    <col min="4353" max="4355" width="0" style="32" hidden="1" customWidth="1"/>
    <col min="4356" max="4356" width="0.88671875" style="32" customWidth="1"/>
    <col min="4357" max="4357" width="60.5546875" style="32" customWidth="1"/>
    <col min="4358" max="4358" width="4" style="32" customWidth="1"/>
    <col min="4359" max="4359" width="4.5546875" style="32" customWidth="1"/>
    <col min="4360" max="4360" width="11" style="32" customWidth="1"/>
    <col min="4361" max="4361" width="10.109375" style="32" customWidth="1"/>
    <col min="4362" max="4362" width="10.44140625" style="32" customWidth="1"/>
    <col min="4363" max="4608" width="9.109375" style="32"/>
    <col min="4609" max="4611" width="0" style="32" hidden="1" customWidth="1"/>
    <col min="4612" max="4612" width="0.88671875" style="32" customWidth="1"/>
    <col min="4613" max="4613" width="60.5546875" style="32" customWidth="1"/>
    <col min="4614" max="4614" width="4" style="32" customWidth="1"/>
    <col min="4615" max="4615" width="4.5546875" style="32" customWidth="1"/>
    <col min="4616" max="4616" width="11" style="32" customWidth="1"/>
    <col min="4617" max="4617" width="10.109375" style="32" customWidth="1"/>
    <col min="4618" max="4618" width="10.44140625" style="32" customWidth="1"/>
    <col min="4619" max="4864" width="9.109375" style="32"/>
    <col min="4865" max="4867" width="0" style="32" hidden="1" customWidth="1"/>
    <col min="4868" max="4868" width="0.88671875" style="32" customWidth="1"/>
    <col min="4869" max="4869" width="60.5546875" style="32" customWidth="1"/>
    <col min="4870" max="4870" width="4" style="32" customWidth="1"/>
    <col min="4871" max="4871" width="4.5546875" style="32" customWidth="1"/>
    <col min="4872" max="4872" width="11" style="32" customWidth="1"/>
    <col min="4873" max="4873" width="10.109375" style="32" customWidth="1"/>
    <col min="4874" max="4874" width="10.44140625" style="32" customWidth="1"/>
    <col min="4875" max="5120" width="9.109375" style="32"/>
    <col min="5121" max="5123" width="0" style="32" hidden="1" customWidth="1"/>
    <col min="5124" max="5124" width="0.88671875" style="32" customWidth="1"/>
    <col min="5125" max="5125" width="60.5546875" style="32" customWidth="1"/>
    <col min="5126" max="5126" width="4" style="32" customWidth="1"/>
    <col min="5127" max="5127" width="4.5546875" style="32" customWidth="1"/>
    <col min="5128" max="5128" width="11" style="32" customWidth="1"/>
    <col min="5129" max="5129" width="10.109375" style="32" customWidth="1"/>
    <col min="5130" max="5130" width="10.44140625" style="32" customWidth="1"/>
    <col min="5131" max="5376" width="9.109375" style="32"/>
    <col min="5377" max="5379" width="0" style="32" hidden="1" customWidth="1"/>
    <col min="5380" max="5380" width="0.88671875" style="32" customWidth="1"/>
    <col min="5381" max="5381" width="60.5546875" style="32" customWidth="1"/>
    <col min="5382" max="5382" width="4" style="32" customWidth="1"/>
    <col min="5383" max="5383" width="4.5546875" style="32" customWidth="1"/>
    <col min="5384" max="5384" width="11" style="32" customWidth="1"/>
    <col min="5385" max="5385" width="10.109375" style="32" customWidth="1"/>
    <col min="5386" max="5386" width="10.44140625" style="32" customWidth="1"/>
    <col min="5387" max="5632" width="9.109375" style="32"/>
    <col min="5633" max="5635" width="0" style="32" hidden="1" customWidth="1"/>
    <col min="5636" max="5636" width="0.88671875" style="32" customWidth="1"/>
    <col min="5637" max="5637" width="60.5546875" style="32" customWidth="1"/>
    <col min="5638" max="5638" width="4" style="32" customWidth="1"/>
    <col min="5639" max="5639" width="4.5546875" style="32" customWidth="1"/>
    <col min="5640" max="5640" width="11" style="32" customWidth="1"/>
    <col min="5641" max="5641" width="10.109375" style="32" customWidth="1"/>
    <col min="5642" max="5642" width="10.44140625" style="32" customWidth="1"/>
    <col min="5643" max="5888" width="9.109375" style="32"/>
    <col min="5889" max="5891" width="0" style="32" hidden="1" customWidth="1"/>
    <col min="5892" max="5892" width="0.88671875" style="32" customWidth="1"/>
    <col min="5893" max="5893" width="60.5546875" style="32" customWidth="1"/>
    <col min="5894" max="5894" width="4" style="32" customWidth="1"/>
    <col min="5895" max="5895" width="4.5546875" style="32" customWidth="1"/>
    <col min="5896" max="5896" width="11" style="32" customWidth="1"/>
    <col min="5897" max="5897" width="10.109375" style="32" customWidth="1"/>
    <col min="5898" max="5898" width="10.44140625" style="32" customWidth="1"/>
    <col min="5899" max="6144" width="9.109375" style="32"/>
    <col min="6145" max="6147" width="0" style="32" hidden="1" customWidth="1"/>
    <col min="6148" max="6148" width="0.88671875" style="32" customWidth="1"/>
    <col min="6149" max="6149" width="60.5546875" style="32" customWidth="1"/>
    <col min="6150" max="6150" width="4" style="32" customWidth="1"/>
    <col min="6151" max="6151" width="4.5546875" style="32" customWidth="1"/>
    <col min="6152" max="6152" width="11" style="32" customWidth="1"/>
    <col min="6153" max="6153" width="10.109375" style="32" customWidth="1"/>
    <col min="6154" max="6154" width="10.44140625" style="32" customWidth="1"/>
    <col min="6155" max="6400" width="9.109375" style="32"/>
    <col min="6401" max="6403" width="0" style="32" hidden="1" customWidth="1"/>
    <col min="6404" max="6404" width="0.88671875" style="32" customWidth="1"/>
    <col min="6405" max="6405" width="60.5546875" style="32" customWidth="1"/>
    <col min="6406" max="6406" width="4" style="32" customWidth="1"/>
    <col min="6407" max="6407" width="4.5546875" style="32" customWidth="1"/>
    <col min="6408" max="6408" width="11" style="32" customWidth="1"/>
    <col min="6409" max="6409" width="10.109375" style="32" customWidth="1"/>
    <col min="6410" max="6410" width="10.44140625" style="32" customWidth="1"/>
    <col min="6411" max="6656" width="9.109375" style="32"/>
    <col min="6657" max="6659" width="0" style="32" hidden="1" customWidth="1"/>
    <col min="6660" max="6660" width="0.88671875" style="32" customWidth="1"/>
    <col min="6661" max="6661" width="60.5546875" style="32" customWidth="1"/>
    <col min="6662" max="6662" width="4" style="32" customWidth="1"/>
    <col min="6663" max="6663" width="4.5546875" style="32" customWidth="1"/>
    <col min="6664" max="6664" width="11" style="32" customWidth="1"/>
    <col min="6665" max="6665" width="10.109375" style="32" customWidth="1"/>
    <col min="6666" max="6666" width="10.44140625" style="32" customWidth="1"/>
    <col min="6667" max="6912" width="9.109375" style="32"/>
    <col min="6913" max="6915" width="0" style="32" hidden="1" customWidth="1"/>
    <col min="6916" max="6916" width="0.88671875" style="32" customWidth="1"/>
    <col min="6917" max="6917" width="60.5546875" style="32" customWidth="1"/>
    <col min="6918" max="6918" width="4" style="32" customWidth="1"/>
    <col min="6919" max="6919" width="4.5546875" style="32" customWidth="1"/>
    <col min="6920" max="6920" width="11" style="32" customWidth="1"/>
    <col min="6921" max="6921" width="10.109375" style="32" customWidth="1"/>
    <col min="6922" max="6922" width="10.44140625" style="32" customWidth="1"/>
    <col min="6923" max="7168" width="9.109375" style="32"/>
    <col min="7169" max="7171" width="0" style="32" hidden="1" customWidth="1"/>
    <col min="7172" max="7172" width="0.88671875" style="32" customWidth="1"/>
    <col min="7173" max="7173" width="60.5546875" style="32" customWidth="1"/>
    <col min="7174" max="7174" width="4" style="32" customWidth="1"/>
    <col min="7175" max="7175" width="4.5546875" style="32" customWidth="1"/>
    <col min="7176" max="7176" width="11" style="32" customWidth="1"/>
    <col min="7177" max="7177" width="10.109375" style="32" customWidth="1"/>
    <col min="7178" max="7178" width="10.44140625" style="32" customWidth="1"/>
    <col min="7179" max="7424" width="9.109375" style="32"/>
    <col min="7425" max="7427" width="0" style="32" hidden="1" customWidth="1"/>
    <col min="7428" max="7428" width="0.88671875" style="32" customWidth="1"/>
    <col min="7429" max="7429" width="60.5546875" style="32" customWidth="1"/>
    <col min="7430" max="7430" width="4" style="32" customWidth="1"/>
    <col min="7431" max="7431" width="4.5546875" style="32" customWidth="1"/>
    <col min="7432" max="7432" width="11" style="32" customWidth="1"/>
    <col min="7433" max="7433" width="10.109375" style="32" customWidth="1"/>
    <col min="7434" max="7434" width="10.44140625" style="32" customWidth="1"/>
    <col min="7435" max="7680" width="9.109375" style="32"/>
    <col min="7681" max="7683" width="0" style="32" hidden="1" customWidth="1"/>
    <col min="7684" max="7684" width="0.88671875" style="32" customWidth="1"/>
    <col min="7685" max="7685" width="60.5546875" style="32" customWidth="1"/>
    <col min="7686" max="7686" width="4" style="32" customWidth="1"/>
    <col min="7687" max="7687" width="4.5546875" style="32" customWidth="1"/>
    <col min="7688" max="7688" width="11" style="32" customWidth="1"/>
    <col min="7689" max="7689" width="10.109375" style="32" customWidth="1"/>
    <col min="7690" max="7690" width="10.44140625" style="32" customWidth="1"/>
    <col min="7691" max="7936" width="9.109375" style="32"/>
    <col min="7937" max="7939" width="0" style="32" hidden="1" customWidth="1"/>
    <col min="7940" max="7940" width="0.88671875" style="32" customWidth="1"/>
    <col min="7941" max="7941" width="60.5546875" style="32" customWidth="1"/>
    <col min="7942" max="7942" width="4" style="32" customWidth="1"/>
    <col min="7943" max="7943" width="4.5546875" style="32" customWidth="1"/>
    <col min="7944" max="7944" width="11" style="32" customWidth="1"/>
    <col min="7945" max="7945" width="10.109375" style="32" customWidth="1"/>
    <col min="7946" max="7946" width="10.44140625" style="32" customWidth="1"/>
    <col min="7947" max="8192" width="9.109375" style="32"/>
    <col min="8193" max="8195" width="0" style="32" hidden="1" customWidth="1"/>
    <col min="8196" max="8196" width="0.88671875" style="32" customWidth="1"/>
    <col min="8197" max="8197" width="60.5546875" style="32" customWidth="1"/>
    <col min="8198" max="8198" width="4" style="32" customWidth="1"/>
    <col min="8199" max="8199" width="4.5546875" style="32" customWidth="1"/>
    <col min="8200" max="8200" width="11" style="32" customWidth="1"/>
    <col min="8201" max="8201" width="10.109375" style="32" customWidth="1"/>
    <col min="8202" max="8202" width="10.44140625" style="32" customWidth="1"/>
    <col min="8203" max="8448" width="9.109375" style="32"/>
    <col min="8449" max="8451" width="0" style="32" hidden="1" customWidth="1"/>
    <col min="8452" max="8452" width="0.88671875" style="32" customWidth="1"/>
    <col min="8453" max="8453" width="60.5546875" style="32" customWidth="1"/>
    <col min="8454" max="8454" width="4" style="32" customWidth="1"/>
    <col min="8455" max="8455" width="4.5546875" style="32" customWidth="1"/>
    <col min="8456" max="8456" width="11" style="32" customWidth="1"/>
    <col min="8457" max="8457" width="10.109375" style="32" customWidth="1"/>
    <col min="8458" max="8458" width="10.44140625" style="32" customWidth="1"/>
    <col min="8459" max="8704" width="9.109375" style="32"/>
    <col min="8705" max="8707" width="0" style="32" hidden="1" customWidth="1"/>
    <col min="8708" max="8708" width="0.88671875" style="32" customWidth="1"/>
    <col min="8709" max="8709" width="60.5546875" style="32" customWidth="1"/>
    <col min="8710" max="8710" width="4" style="32" customWidth="1"/>
    <col min="8711" max="8711" width="4.5546875" style="32" customWidth="1"/>
    <col min="8712" max="8712" width="11" style="32" customWidth="1"/>
    <col min="8713" max="8713" width="10.109375" style="32" customWidth="1"/>
    <col min="8714" max="8714" width="10.44140625" style="32" customWidth="1"/>
    <col min="8715" max="8960" width="9.109375" style="32"/>
    <col min="8961" max="8963" width="0" style="32" hidden="1" customWidth="1"/>
    <col min="8964" max="8964" width="0.88671875" style="32" customWidth="1"/>
    <col min="8965" max="8965" width="60.5546875" style="32" customWidth="1"/>
    <col min="8966" max="8966" width="4" style="32" customWidth="1"/>
    <col min="8967" max="8967" width="4.5546875" style="32" customWidth="1"/>
    <col min="8968" max="8968" width="11" style="32" customWidth="1"/>
    <col min="8969" max="8969" width="10.109375" style="32" customWidth="1"/>
    <col min="8970" max="8970" width="10.44140625" style="32" customWidth="1"/>
    <col min="8971" max="9216" width="9.109375" style="32"/>
    <col min="9217" max="9219" width="0" style="32" hidden="1" customWidth="1"/>
    <col min="9220" max="9220" width="0.88671875" style="32" customWidth="1"/>
    <col min="9221" max="9221" width="60.5546875" style="32" customWidth="1"/>
    <col min="9222" max="9222" width="4" style="32" customWidth="1"/>
    <col min="9223" max="9223" width="4.5546875" style="32" customWidth="1"/>
    <col min="9224" max="9224" width="11" style="32" customWidth="1"/>
    <col min="9225" max="9225" width="10.109375" style="32" customWidth="1"/>
    <col min="9226" max="9226" width="10.44140625" style="32" customWidth="1"/>
    <col min="9227" max="9472" width="9.109375" style="32"/>
    <col min="9473" max="9475" width="0" style="32" hidden="1" customWidth="1"/>
    <col min="9476" max="9476" width="0.88671875" style="32" customWidth="1"/>
    <col min="9477" max="9477" width="60.5546875" style="32" customWidth="1"/>
    <col min="9478" max="9478" width="4" style="32" customWidth="1"/>
    <col min="9479" max="9479" width="4.5546875" style="32" customWidth="1"/>
    <col min="9480" max="9480" width="11" style="32" customWidth="1"/>
    <col min="9481" max="9481" width="10.109375" style="32" customWidth="1"/>
    <col min="9482" max="9482" width="10.44140625" style="32" customWidth="1"/>
    <col min="9483" max="9728" width="9.109375" style="32"/>
    <col min="9729" max="9731" width="0" style="32" hidden="1" customWidth="1"/>
    <col min="9732" max="9732" width="0.88671875" style="32" customWidth="1"/>
    <col min="9733" max="9733" width="60.5546875" style="32" customWidth="1"/>
    <col min="9734" max="9734" width="4" style="32" customWidth="1"/>
    <col min="9735" max="9735" width="4.5546875" style="32" customWidth="1"/>
    <col min="9736" max="9736" width="11" style="32" customWidth="1"/>
    <col min="9737" max="9737" width="10.109375" style="32" customWidth="1"/>
    <col min="9738" max="9738" width="10.44140625" style="32" customWidth="1"/>
    <col min="9739" max="9984" width="9.109375" style="32"/>
    <col min="9985" max="9987" width="0" style="32" hidden="1" customWidth="1"/>
    <col min="9988" max="9988" width="0.88671875" style="32" customWidth="1"/>
    <col min="9989" max="9989" width="60.5546875" style="32" customWidth="1"/>
    <col min="9990" max="9990" width="4" style="32" customWidth="1"/>
    <col min="9991" max="9991" width="4.5546875" style="32" customWidth="1"/>
    <col min="9992" max="9992" width="11" style="32" customWidth="1"/>
    <col min="9993" max="9993" width="10.109375" style="32" customWidth="1"/>
    <col min="9994" max="9994" width="10.44140625" style="32" customWidth="1"/>
    <col min="9995" max="10240" width="9.109375" style="32"/>
    <col min="10241" max="10243" width="0" style="32" hidden="1" customWidth="1"/>
    <col min="10244" max="10244" width="0.88671875" style="32" customWidth="1"/>
    <col min="10245" max="10245" width="60.5546875" style="32" customWidth="1"/>
    <col min="10246" max="10246" width="4" style="32" customWidth="1"/>
    <col min="10247" max="10247" width="4.5546875" style="32" customWidth="1"/>
    <col min="10248" max="10248" width="11" style="32" customWidth="1"/>
    <col min="10249" max="10249" width="10.109375" style="32" customWidth="1"/>
    <col min="10250" max="10250" width="10.44140625" style="32" customWidth="1"/>
    <col min="10251" max="10496" width="9.109375" style="32"/>
    <col min="10497" max="10499" width="0" style="32" hidden="1" customWidth="1"/>
    <col min="10500" max="10500" width="0.88671875" style="32" customWidth="1"/>
    <col min="10501" max="10501" width="60.5546875" style="32" customWidth="1"/>
    <col min="10502" max="10502" width="4" style="32" customWidth="1"/>
    <col min="10503" max="10503" width="4.5546875" style="32" customWidth="1"/>
    <col min="10504" max="10504" width="11" style="32" customWidth="1"/>
    <col min="10505" max="10505" width="10.109375" style="32" customWidth="1"/>
    <col min="10506" max="10506" width="10.44140625" style="32" customWidth="1"/>
    <col min="10507" max="10752" width="9.109375" style="32"/>
    <col min="10753" max="10755" width="0" style="32" hidden="1" customWidth="1"/>
    <col min="10756" max="10756" width="0.88671875" style="32" customWidth="1"/>
    <col min="10757" max="10757" width="60.5546875" style="32" customWidth="1"/>
    <col min="10758" max="10758" width="4" style="32" customWidth="1"/>
    <col min="10759" max="10759" width="4.5546875" style="32" customWidth="1"/>
    <col min="10760" max="10760" width="11" style="32" customWidth="1"/>
    <col min="10761" max="10761" width="10.109375" style="32" customWidth="1"/>
    <col min="10762" max="10762" width="10.44140625" style="32" customWidth="1"/>
    <col min="10763" max="11008" width="9.109375" style="32"/>
    <col min="11009" max="11011" width="0" style="32" hidden="1" customWidth="1"/>
    <col min="11012" max="11012" width="0.88671875" style="32" customWidth="1"/>
    <col min="11013" max="11013" width="60.5546875" style="32" customWidth="1"/>
    <col min="11014" max="11014" width="4" style="32" customWidth="1"/>
    <col min="11015" max="11015" width="4.5546875" style="32" customWidth="1"/>
    <col min="11016" max="11016" width="11" style="32" customWidth="1"/>
    <col min="11017" max="11017" width="10.109375" style="32" customWidth="1"/>
    <col min="11018" max="11018" width="10.44140625" style="32" customWidth="1"/>
    <col min="11019" max="11264" width="9.109375" style="32"/>
    <col min="11265" max="11267" width="0" style="32" hidden="1" customWidth="1"/>
    <col min="11268" max="11268" width="0.88671875" style="32" customWidth="1"/>
    <col min="11269" max="11269" width="60.5546875" style="32" customWidth="1"/>
    <col min="11270" max="11270" width="4" style="32" customWidth="1"/>
    <col min="11271" max="11271" width="4.5546875" style="32" customWidth="1"/>
    <col min="11272" max="11272" width="11" style="32" customWidth="1"/>
    <col min="11273" max="11273" width="10.109375" style="32" customWidth="1"/>
    <col min="11274" max="11274" width="10.44140625" style="32" customWidth="1"/>
    <col min="11275" max="11520" width="9.109375" style="32"/>
    <col min="11521" max="11523" width="0" style="32" hidden="1" customWidth="1"/>
    <col min="11524" max="11524" width="0.88671875" style="32" customWidth="1"/>
    <col min="11525" max="11525" width="60.5546875" style="32" customWidth="1"/>
    <col min="11526" max="11526" width="4" style="32" customWidth="1"/>
    <col min="11527" max="11527" width="4.5546875" style="32" customWidth="1"/>
    <col min="11528" max="11528" width="11" style="32" customWidth="1"/>
    <col min="11529" max="11529" width="10.109375" style="32" customWidth="1"/>
    <col min="11530" max="11530" width="10.44140625" style="32" customWidth="1"/>
    <col min="11531" max="11776" width="9.109375" style="32"/>
    <col min="11777" max="11779" width="0" style="32" hidden="1" customWidth="1"/>
    <col min="11780" max="11780" width="0.88671875" style="32" customWidth="1"/>
    <col min="11781" max="11781" width="60.5546875" style="32" customWidth="1"/>
    <col min="11782" max="11782" width="4" style="32" customWidth="1"/>
    <col min="11783" max="11783" width="4.5546875" style="32" customWidth="1"/>
    <col min="11784" max="11784" width="11" style="32" customWidth="1"/>
    <col min="11785" max="11785" width="10.109375" style="32" customWidth="1"/>
    <col min="11786" max="11786" width="10.44140625" style="32" customWidth="1"/>
    <col min="11787" max="12032" width="9.109375" style="32"/>
    <col min="12033" max="12035" width="0" style="32" hidden="1" customWidth="1"/>
    <col min="12036" max="12036" width="0.88671875" style="32" customWidth="1"/>
    <col min="12037" max="12037" width="60.5546875" style="32" customWidth="1"/>
    <col min="12038" max="12038" width="4" style="32" customWidth="1"/>
    <col min="12039" max="12039" width="4.5546875" style="32" customWidth="1"/>
    <col min="12040" max="12040" width="11" style="32" customWidth="1"/>
    <col min="12041" max="12041" width="10.109375" style="32" customWidth="1"/>
    <col min="12042" max="12042" width="10.44140625" style="32" customWidth="1"/>
    <col min="12043" max="12288" width="9.109375" style="32"/>
    <col min="12289" max="12291" width="0" style="32" hidden="1" customWidth="1"/>
    <col min="12292" max="12292" width="0.88671875" style="32" customWidth="1"/>
    <col min="12293" max="12293" width="60.5546875" style="32" customWidth="1"/>
    <col min="12294" max="12294" width="4" style="32" customWidth="1"/>
    <col min="12295" max="12295" width="4.5546875" style="32" customWidth="1"/>
    <col min="12296" max="12296" width="11" style="32" customWidth="1"/>
    <col min="12297" max="12297" width="10.109375" style="32" customWidth="1"/>
    <col min="12298" max="12298" width="10.44140625" style="32" customWidth="1"/>
    <col min="12299" max="12544" width="9.109375" style="32"/>
    <col min="12545" max="12547" width="0" style="32" hidden="1" customWidth="1"/>
    <col min="12548" max="12548" width="0.88671875" style="32" customWidth="1"/>
    <col min="12549" max="12549" width="60.5546875" style="32" customWidth="1"/>
    <col min="12550" max="12550" width="4" style="32" customWidth="1"/>
    <col min="12551" max="12551" width="4.5546875" style="32" customWidth="1"/>
    <col min="12552" max="12552" width="11" style="32" customWidth="1"/>
    <col min="12553" max="12553" width="10.109375" style="32" customWidth="1"/>
    <col min="12554" max="12554" width="10.44140625" style="32" customWidth="1"/>
    <col min="12555" max="12800" width="9.109375" style="32"/>
    <col min="12801" max="12803" width="0" style="32" hidden="1" customWidth="1"/>
    <col min="12804" max="12804" width="0.88671875" style="32" customWidth="1"/>
    <col min="12805" max="12805" width="60.5546875" style="32" customWidth="1"/>
    <col min="12806" max="12806" width="4" style="32" customWidth="1"/>
    <col min="12807" max="12807" width="4.5546875" style="32" customWidth="1"/>
    <col min="12808" max="12808" width="11" style="32" customWidth="1"/>
    <col min="12809" max="12809" width="10.109375" style="32" customWidth="1"/>
    <col min="12810" max="12810" width="10.44140625" style="32" customWidth="1"/>
    <col min="12811" max="13056" width="9.109375" style="32"/>
    <col min="13057" max="13059" width="0" style="32" hidden="1" customWidth="1"/>
    <col min="13060" max="13060" width="0.88671875" style="32" customWidth="1"/>
    <col min="13061" max="13061" width="60.5546875" style="32" customWidth="1"/>
    <col min="13062" max="13062" width="4" style="32" customWidth="1"/>
    <col min="13063" max="13063" width="4.5546875" style="32" customWidth="1"/>
    <col min="13064" max="13064" width="11" style="32" customWidth="1"/>
    <col min="13065" max="13065" width="10.109375" style="32" customWidth="1"/>
    <col min="13066" max="13066" width="10.44140625" style="32" customWidth="1"/>
    <col min="13067" max="13312" width="9.109375" style="32"/>
    <col min="13313" max="13315" width="0" style="32" hidden="1" customWidth="1"/>
    <col min="13316" max="13316" width="0.88671875" style="32" customWidth="1"/>
    <col min="13317" max="13317" width="60.5546875" style="32" customWidth="1"/>
    <col min="13318" max="13318" width="4" style="32" customWidth="1"/>
    <col min="13319" max="13319" width="4.5546875" style="32" customWidth="1"/>
    <col min="13320" max="13320" width="11" style="32" customWidth="1"/>
    <col min="13321" max="13321" width="10.109375" style="32" customWidth="1"/>
    <col min="13322" max="13322" width="10.44140625" style="32" customWidth="1"/>
    <col min="13323" max="13568" width="9.109375" style="32"/>
    <col min="13569" max="13571" width="0" style="32" hidden="1" customWidth="1"/>
    <col min="13572" max="13572" width="0.88671875" style="32" customWidth="1"/>
    <col min="13573" max="13573" width="60.5546875" style="32" customWidth="1"/>
    <col min="13574" max="13574" width="4" style="32" customWidth="1"/>
    <col min="13575" max="13575" width="4.5546875" style="32" customWidth="1"/>
    <col min="13576" max="13576" width="11" style="32" customWidth="1"/>
    <col min="13577" max="13577" width="10.109375" style="32" customWidth="1"/>
    <col min="13578" max="13578" width="10.44140625" style="32" customWidth="1"/>
    <col min="13579" max="13824" width="9.109375" style="32"/>
    <col min="13825" max="13827" width="0" style="32" hidden="1" customWidth="1"/>
    <col min="13828" max="13828" width="0.88671875" style="32" customWidth="1"/>
    <col min="13829" max="13829" width="60.5546875" style="32" customWidth="1"/>
    <col min="13830" max="13830" width="4" style="32" customWidth="1"/>
    <col min="13831" max="13831" width="4.5546875" style="32" customWidth="1"/>
    <col min="13832" max="13832" width="11" style="32" customWidth="1"/>
    <col min="13833" max="13833" width="10.109375" style="32" customWidth="1"/>
    <col min="13834" max="13834" width="10.44140625" style="32" customWidth="1"/>
    <col min="13835" max="14080" width="9.109375" style="32"/>
    <col min="14081" max="14083" width="0" style="32" hidden="1" customWidth="1"/>
    <col min="14084" max="14084" width="0.88671875" style="32" customWidth="1"/>
    <col min="14085" max="14085" width="60.5546875" style="32" customWidth="1"/>
    <col min="14086" max="14086" width="4" style="32" customWidth="1"/>
    <col min="14087" max="14087" width="4.5546875" style="32" customWidth="1"/>
    <col min="14088" max="14088" width="11" style="32" customWidth="1"/>
    <col min="14089" max="14089" width="10.109375" style="32" customWidth="1"/>
    <col min="14090" max="14090" width="10.44140625" style="32" customWidth="1"/>
    <col min="14091" max="14336" width="9.109375" style="32"/>
    <col min="14337" max="14339" width="0" style="32" hidden="1" customWidth="1"/>
    <col min="14340" max="14340" width="0.88671875" style="32" customWidth="1"/>
    <col min="14341" max="14341" width="60.5546875" style="32" customWidth="1"/>
    <col min="14342" max="14342" width="4" style="32" customWidth="1"/>
    <col min="14343" max="14343" width="4.5546875" style="32" customWidth="1"/>
    <col min="14344" max="14344" width="11" style="32" customWidth="1"/>
    <col min="14345" max="14345" width="10.109375" style="32" customWidth="1"/>
    <col min="14346" max="14346" width="10.44140625" style="32" customWidth="1"/>
    <col min="14347" max="14592" width="9.109375" style="32"/>
    <col min="14593" max="14595" width="0" style="32" hidden="1" customWidth="1"/>
    <col min="14596" max="14596" width="0.88671875" style="32" customWidth="1"/>
    <col min="14597" max="14597" width="60.5546875" style="32" customWidth="1"/>
    <col min="14598" max="14598" width="4" style="32" customWidth="1"/>
    <col min="14599" max="14599" width="4.5546875" style="32" customWidth="1"/>
    <col min="14600" max="14600" width="11" style="32" customWidth="1"/>
    <col min="14601" max="14601" width="10.109375" style="32" customWidth="1"/>
    <col min="14602" max="14602" width="10.44140625" style="32" customWidth="1"/>
    <col min="14603" max="14848" width="9.109375" style="32"/>
    <col min="14849" max="14851" width="0" style="32" hidden="1" customWidth="1"/>
    <col min="14852" max="14852" width="0.88671875" style="32" customWidth="1"/>
    <col min="14853" max="14853" width="60.5546875" style="32" customWidth="1"/>
    <col min="14854" max="14854" width="4" style="32" customWidth="1"/>
    <col min="14855" max="14855" width="4.5546875" style="32" customWidth="1"/>
    <col min="14856" max="14856" width="11" style="32" customWidth="1"/>
    <col min="14857" max="14857" width="10.109375" style="32" customWidth="1"/>
    <col min="14858" max="14858" width="10.44140625" style="32" customWidth="1"/>
    <col min="14859" max="15104" width="9.109375" style="32"/>
    <col min="15105" max="15107" width="0" style="32" hidden="1" customWidth="1"/>
    <col min="15108" max="15108" width="0.88671875" style="32" customWidth="1"/>
    <col min="15109" max="15109" width="60.5546875" style="32" customWidth="1"/>
    <col min="15110" max="15110" width="4" style="32" customWidth="1"/>
    <col min="15111" max="15111" width="4.5546875" style="32" customWidth="1"/>
    <col min="15112" max="15112" width="11" style="32" customWidth="1"/>
    <col min="15113" max="15113" width="10.109375" style="32" customWidth="1"/>
    <col min="15114" max="15114" width="10.44140625" style="32" customWidth="1"/>
    <col min="15115" max="15360" width="9.109375" style="32"/>
    <col min="15361" max="15363" width="0" style="32" hidden="1" customWidth="1"/>
    <col min="15364" max="15364" width="0.88671875" style="32" customWidth="1"/>
    <col min="15365" max="15365" width="60.5546875" style="32" customWidth="1"/>
    <col min="15366" max="15366" width="4" style="32" customWidth="1"/>
    <col min="15367" max="15367" width="4.5546875" style="32" customWidth="1"/>
    <col min="15368" max="15368" width="11" style="32" customWidth="1"/>
    <col min="15369" max="15369" width="10.109375" style="32" customWidth="1"/>
    <col min="15370" max="15370" width="10.44140625" style="32" customWidth="1"/>
    <col min="15371" max="15616" width="9.109375" style="32"/>
    <col min="15617" max="15619" width="0" style="32" hidden="1" customWidth="1"/>
    <col min="15620" max="15620" width="0.88671875" style="32" customWidth="1"/>
    <col min="15621" max="15621" width="60.5546875" style="32" customWidth="1"/>
    <col min="15622" max="15622" width="4" style="32" customWidth="1"/>
    <col min="15623" max="15623" width="4.5546875" style="32" customWidth="1"/>
    <col min="15624" max="15624" width="11" style="32" customWidth="1"/>
    <col min="15625" max="15625" width="10.109375" style="32" customWidth="1"/>
    <col min="15626" max="15626" width="10.44140625" style="32" customWidth="1"/>
    <col min="15627" max="15872" width="9.109375" style="32"/>
    <col min="15873" max="15875" width="0" style="32" hidden="1" customWidth="1"/>
    <col min="15876" max="15876" width="0.88671875" style="32" customWidth="1"/>
    <col min="15877" max="15877" width="60.5546875" style="32" customWidth="1"/>
    <col min="15878" max="15878" width="4" style="32" customWidth="1"/>
    <col min="15879" max="15879" width="4.5546875" style="32" customWidth="1"/>
    <col min="15880" max="15880" width="11" style="32" customWidth="1"/>
    <col min="15881" max="15881" width="10.109375" style="32" customWidth="1"/>
    <col min="15882" max="15882" width="10.44140625" style="32" customWidth="1"/>
    <col min="15883" max="16128" width="9.109375" style="32"/>
    <col min="16129" max="16131" width="0" style="32" hidden="1" customWidth="1"/>
    <col min="16132" max="16132" width="0.88671875" style="32" customWidth="1"/>
    <col min="16133" max="16133" width="60.5546875" style="32" customWidth="1"/>
    <col min="16134" max="16134" width="4" style="32" customWidth="1"/>
    <col min="16135" max="16135" width="4.5546875" style="32" customWidth="1"/>
    <col min="16136" max="16136" width="11" style="32" customWidth="1"/>
    <col min="16137" max="16137" width="10.109375" style="32" customWidth="1"/>
    <col min="16138" max="16138" width="10.44140625" style="32" customWidth="1"/>
    <col min="16139" max="16384" width="9.109375" style="32"/>
  </cols>
  <sheetData>
    <row r="1" spans="1:15" ht="39.75" hidden="1" customHeight="1" x14ac:dyDescent="0.25">
      <c r="E1" s="241"/>
      <c r="F1" s="241"/>
      <c r="G1" s="241"/>
      <c r="H1" s="241"/>
    </row>
    <row r="2" spans="1:15" ht="15.75" customHeight="1" x14ac:dyDescent="0.3">
      <c r="E2" s="33"/>
      <c r="F2" s="33"/>
      <c r="G2" s="34"/>
      <c r="H2" s="225" t="s">
        <v>187</v>
      </c>
      <c r="I2" s="242"/>
      <c r="J2" s="242"/>
    </row>
    <row r="3" spans="1:15" ht="14.25" customHeight="1" x14ac:dyDescent="0.3">
      <c r="E3" s="33"/>
      <c r="F3" s="33"/>
      <c r="G3" s="225" t="s">
        <v>155</v>
      </c>
      <c r="H3" s="242"/>
      <c r="I3" s="242"/>
      <c r="J3" s="242"/>
    </row>
    <row r="4" spans="1:15" ht="14.25" customHeight="1" x14ac:dyDescent="0.3">
      <c r="E4" s="225" t="s">
        <v>156</v>
      </c>
      <c r="F4" s="242"/>
      <c r="G4" s="242"/>
      <c r="H4" s="242"/>
      <c r="I4" s="242"/>
      <c r="J4" s="242"/>
    </row>
    <row r="5" spans="1:15" ht="14.25" customHeight="1" x14ac:dyDescent="0.3">
      <c r="E5" s="243" t="s">
        <v>157</v>
      </c>
      <c r="F5" s="244"/>
      <c r="G5" s="244"/>
      <c r="H5" s="244"/>
      <c r="I5" s="244"/>
      <c r="J5" s="244"/>
      <c r="K5" s="35"/>
      <c r="L5" s="35"/>
      <c r="M5" s="35"/>
      <c r="N5" s="35"/>
      <c r="O5" s="35"/>
    </row>
    <row r="6" spans="1:15" ht="14.4" customHeight="1" x14ac:dyDescent="0.3">
      <c r="E6" s="218"/>
      <c r="F6" s="219"/>
      <c r="G6" s="219"/>
      <c r="H6" s="224" t="s">
        <v>335</v>
      </c>
      <c r="I6" s="224"/>
      <c r="J6" s="224"/>
      <c r="K6" s="219"/>
      <c r="L6" s="219"/>
      <c r="M6" s="219"/>
      <c r="N6" s="219"/>
      <c r="O6" s="219"/>
    </row>
    <row r="7" spans="1:15" ht="15" customHeight="1" x14ac:dyDescent="0.3">
      <c r="E7" s="239" t="s">
        <v>338</v>
      </c>
      <c r="F7" s="240"/>
      <c r="G7" s="240"/>
      <c r="H7" s="240"/>
      <c r="I7" s="240"/>
      <c r="J7" s="240"/>
      <c r="K7" s="36"/>
      <c r="L7" s="36"/>
      <c r="M7" s="36"/>
      <c r="N7" s="37"/>
      <c r="O7" s="37"/>
    </row>
    <row r="8" spans="1:15" ht="12.75" customHeight="1" x14ac:dyDescent="0.25">
      <c r="E8" s="33"/>
      <c r="F8" s="38"/>
      <c r="G8" s="38"/>
      <c r="H8" s="38"/>
    </row>
    <row r="9" spans="1:15" ht="48" customHeight="1" x14ac:dyDescent="0.25">
      <c r="E9" s="245" t="s">
        <v>326</v>
      </c>
      <c r="F9" s="246"/>
      <c r="G9" s="246"/>
      <c r="H9" s="246"/>
      <c r="I9" s="246"/>
      <c r="J9" s="246"/>
      <c r="K9" s="39"/>
    </row>
    <row r="10" spans="1:15" ht="16.5" customHeight="1" thickBot="1" x14ac:dyDescent="0.3">
      <c r="E10" s="40"/>
      <c r="F10" s="41"/>
      <c r="G10" s="41"/>
      <c r="H10" s="247" t="s">
        <v>158</v>
      </c>
      <c r="I10" s="247"/>
      <c r="J10" s="247"/>
    </row>
    <row r="11" spans="1:15" ht="12.75" customHeight="1" x14ac:dyDescent="0.25">
      <c r="B11" s="42"/>
      <c r="C11" s="43"/>
      <c r="D11" s="43"/>
      <c r="E11" s="248" t="s">
        <v>188</v>
      </c>
      <c r="F11" s="250" t="s">
        <v>189</v>
      </c>
      <c r="G11" s="250" t="s">
        <v>190</v>
      </c>
      <c r="H11" s="252" t="s">
        <v>161</v>
      </c>
      <c r="I11" s="254" t="s">
        <v>0</v>
      </c>
      <c r="J11" s="233" t="s">
        <v>162</v>
      </c>
    </row>
    <row r="12" spans="1:15" ht="24.6" customHeight="1" thickBot="1" x14ac:dyDescent="0.3">
      <c r="A12" s="44" t="s">
        <v>191</v>
      </c>
      <c r="B12" s="45"/>
      <c r="C12" s="46"/>
      <c r="D12" s="46"/>
      <c r="E12" s="249"/>
      <c r="F12" s="251"/>
      <c r="G12" s="251"/>
      <c r="H12" s="253"/>
      <c r="I12" s="255"/>
      <c r="J12" s="234"/>
    </row>
    <row r="13" spans="1:15" s="58" customFormat="1" ht="15" customHeight="1" thickBot="1" x14ac:dyDescent="0.35">
      <c r="A13" s="51">
        <v>3</v>
      </c>
      <c r="B13" s="52"/>
      <c r="C13" s="53"/>
      <c r="D13" s="53"/>
      <c r="E13" s="54" t="s">
        <v>192</v>
      </c>
      <c r="F13" s="55"/>
      <c r="G13" s="55"/>
      <c r="H13" s="56">
        <f>H14</f>
        <v>33677.44999999999</v>
      </c>
      <c r="I13" s="56">
        <f>I14</f>
        <v>30568.687999999998</v>
      </c>
      <c r="J13" s="57">
        <f>I13/H13*100</f>
        <v>90.769010123985055</v>
      </c>
    </row>
    <row r="14" spans="1:15" s="51" customFormat="1" ht="33" customHeight="1" x14ac:dyDescent="0.3">
      <c r="A14" s="51">
        <v>4</v>
      </c>
      <c r="B14" s="52"/>
      <c r="C14" s="53"/>
      <c r="D14" s="53"/>
      <c r="E14" s="59" t="s">
        <v>193</v>
      </c>
      <c r="F14" s="60"/>
      <c r="G14" s="60"/>
      <c r="H14" s="61">
        <f>H15+H19+H23+H25+H29+H31+H21</f>
        <v>33677.44999999999</v>
      </c>
      <c r="I14" s="61">
        <f>I15+I19+I23+I25+I29+I31+I21</f>
        <v>30568.687999999998</v>
      </c>
      <c r="J14" s="62">
        <f t="shared" ref="J14:J28" si="0">I14/H14*100</f>
        <v>90.769010123985055</v>
      </c>
    </row>
    <row r="15" spans="1:15" s="58" customFormat="1" ht="16.95" customHeight="1" x14ac:dyDescent="0.3">
      <c r="A15" s="51">
        <v>5</v>
      </c>
      <c r="B15" s="52"/>
      <c r="C15" s="53"/>
      <c r="D15" s="53"/>
      <c r="E15" s="63" t="s">
        <v>194</v>
      </c>
      <c r="F15" s="64" t="s">
        <v>195</v>
      </c>
      <c r="G15" s="64"/>
      <c r="H15" s="65">
        <f>H16+H17+H18</f>
        <v>4559.74</v>
      </c>
      <c r="I15" s="65">
        <f>I16+I17+I18</f>
        <v>3516.3319999999999</v>
      </c>
      <c r="J15" s="66">
        <f t="shared" si="0"/>
        <v>77.11694087820797</v>
      </c>
      <c r="K15" s="67"/>
      <c r="L15" s="67"/>
    </row>
    <row r="16" spans="1:15" ht="48" customHeight="1" x14ac:dyDescent="0.3">
      <c r="A16" s="68">
        <v>6</v>
      </c>
      <c r="B16" s="69"/>
      <c r="C16" s="70"/>
      <c r="D16" s="70"/>
      <c r="E16" s="63" t="s">
        <v>196</v>
      </c>
      <c r="F16" s="64" t="s">
        <v>195</v>
      </c>
      <c r="G16" s="64" t="s">
        <v>197</v>
      </c>
      <c r="H16" s="65">
        <v>3980.82</v>
      </c>
      <c r="I16" s="65">
        <v>3278.77</v>
      </c>
      <c r="J16" s="66">
        <f t="shared" si="0"/>
        <v>82.364186273179897</v>
      </c>
      <c r="K16" s="71"/>
    </row>
    <row r="17" spans="1:143" ht="17.25" customHeight="1" x14ac:dyDescent="0.3">
      <c r="A17" s="68"/>
      <c r="B17" s="69"/>
      <c r="C17" s="70"/>
      <c r="D17" s="70"/>
      <c r="E17" s="63" t="s">
        <v>137</v>
      </c>
      <c r="F17" s="64" t="s">
        <v>195</v>
      </c>
      <c r="G17" s="64">
        <v>11</v>
      </c>
      <c r="H17" s="65">
        <v>49.72</v>
      </c>
      <c r="I17" s="65">
        <v>0</v>
      </c>
      <c r="J17" s="72">
        <f t="shared" si="0"/>
        <v>0</v>
      </c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</row>
    <row r="18" spans="1:143" s="68" customFormat="1" ht="15" customHeight="1" x14ac:dyDescent="0.3">
      <c r="B18" s="69"/>
      <c r="C18" s="70"/>
      <c r="D18" s="70"/>
      <c r="E18" s="63" t="s">
        <v>198</v>
      </c>
      <c r="F18" s="64" t="s">
        <v>195</v>
      </c>
      <c r="G18" s="64" t="s">
        <v>199</v>
      </c>
      <c r="H18" s="65">
        <v>529.20000000000005</v>
      </c>
      <c r="I18" s="65">
        <v>237.56200000000001</v>
      </c>
      <c r="J18" s="66">
        <f t="shared" si="0"/>
        <v>44.890778533635675</v>
      </c>
      <c r="K18" s="73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</row>
    <row r="19" spans="1:143" ht="16.95" customHeight="1" x14ac:dyDescent="0.3">
      <c r="A19" s="68"/>
      <c r="B19" s="69"/>
      <c r="C19" s="70"/>
      <c r="D19" s="70"/>
      <c r="E19" s="63" t="s">
        <v>200</v>
      </c>
      <c r="F19" s="64" t="s">
        <v>201</v>
      </c>
      <c r="G19" s="64"/>
      <c r="H19" s="65">
        <f>H20</f>
        <v>238</v>
      </c>
      <c r="I19" s="65">
        <f>I20</f>
        <v>238</v>
      </c>
      <c r="J19" s="72">
        <f t="shared" si="0"/>
        <v>100</v>
      </c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</row>
    <row r="20" spans="1:143" ht="15.75" customHeight="1" x14ac:dyDescent="0.3">
      <c r="A20" s="68"/>
      <c r="B20" s="69"/>
      <c r="C20" s="70"/>
      <c r="D20" s="70"/>
      <c r="E20" s="63" t="s">
        <v>202</v>
      </c>
      <c r="F20" s="64" t="s">
        <v>201</v>
      </c>
      <c r="G20" s="64" t="s">
        <v>203</v>
      </c>
      <c r="H20" s="65">
        <v>238</v>
      </c>
      <c r="I20" s="65">
        <v>238</v>
      </c>
      <c r="J20" s="72">
        <f t="shared" si="0"/>
        <v>100</v>
      </c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</row>
    <row r="21" spans="1:143" ht="30.75" customHeight="1" x14ac:dyDescent="0.3">
      <c r="A21" s="68"/>
      <c r="B21" s="69"/>
      <c r="C21" s="70"/>
      <c r="D21" s="70"/>
      <c r="E21" s="63" t="s">
        <v>204</v>
      </c>
      <c r="F21" s="64" t="s">
        <v>203</v>
      </c>
      <c r="G21" s="64"/>
      <c r="H21" s="65">
        <f>H22</f>
        <v>58.31</v>
      </c>
      <c r="I21" s="65">
        <f>I22</f>
        <v>39.5</v>
      </c>
      <c r="J21" s="72">
        <f t="shared" si="0"/>
        <v>67.741382267192591</v>
      </c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</row>
    <row r="22" spans="1:143" ht="36" customHeight="1" x14ac:dyDescent="0.3">
      <c r="A22" s="68"/>
      <c r="B22" s="69"/>
      <c r="C22" s="70"/>
      <c r="D22" s="70"/>
      <c r="E22" s="63" t="s">
        <v>205</v>
      </c>
      <c r="F22" s="64" t="s">
        <v>203</v>
      </c>
      <c r="G22" s="64">
        <v>10</v>
      </c>
      <c r="H22" s="65">
        <v>58.31</v>
      </c>
      <c r="I22" s="65">
        <v>39.5</v>
      </c>
      <c r="J22" s="74">
        <f t="shared" si="0"/>
        <v>67.741382267192591</v>
      </c>
      <c r="K22" s="73"/>
      <c r="L22" s="73"/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  <c r="Z22" s="73"/>
      <c r="AA22" s="73"/>
      <c r="AB22" s="73"/>
    </row>
    <row r="23" spans="1:143" ht="17.25" customHeight="1" x14ac:dyDescent="0.3">
      <c r="A23" s="68"/>
      <c r="B23" s="69"/>
      <c r="C23" s="70"/>
      <c r="D23" s="70"/>
      <c r="E23" s="63" t="s">
        <v>207</v>
      </c>
      <c r="F23" s="64" t="s">
        <v>197</v>
      </c>
      <c r="G23" s="64"/>
      <c r="H23" s="65">
        <f>H24</f>
        <v>1324.9</v>
      </c>
      <c r="I23" s="65">
        <f>I24</f>
        <v>1231.3</v>
      </c>
      <c r="J23" s="62">
        <f t="shared" si="0"/>
        <v>92.935315872896069</v>
      </c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</row>
    <row r="24" spans="1:143" ht="17.25" customHeight="1" x14ac:dyDescent="0.3">
      <c r="A24" s="68"/>
      <c r="B24" s="69"/>
      <c r="C24" s="70"/>
      <c r="D24" s="70"/>
      <c r="E24" s="63" t="s">
        <v>208</v>
      </c>
      <c r="F24" s="64" t="s">
        <v>197</v>
      </c>
      <c r="G24" s="64" t="s">
        <v>206</v>
      </c>
      <c r="H24" s="65">
        <v>1324.9</v>
      </c>
      <c r="I24" s="65">
        <v>1231.3</v>
      </c>
      <c r="J24" s="72">
        <f t="shared" si="0"/>
        <v>92.935315872896069</v>
      </c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</row>
    <row r="25" spans="1:143" ht="15.6" customHeight="1" x14ac:dyDescent="0.3">
      <c r="A25" s="68"/>
      <c r="B25" s="69"/>
      <c r="C25" s="70"/>
      <c r="D25" s="70"/>
      <c r="E25" s="63" t="s">
        <v>209</v>
      </c>
      <c r="F25" s="64" t="s">
        <v>210</v>
      </c>
      <c r="G25" s="64"/>
      <c r="H25" s="65">
        <f>H26+H27+H28</f>
        <v>27196.399999999998</v>
      </c>
      <c r="I25" s="65">
        <f>I26+I27+I28</f>
        <v>25243.955999999998</v>
      </c>
      <c r="J25" s="72">
        <f t="shared" si="0"/>
        <v>92.82094689002956</v>
      </c>
      <c r="K25" s="73"/>
      <c r="L25" s="73"/>
      <c r="M25" s="73"/>
      <c r="N25" s="73"/>
      <c r="O25" s="73"/>
      <c r="P25" s="73"/>
      <c r="Q25" s="73"/>
      <c r="R25" s="73"/>
      <c r="S25" s="73"/>
      <c r="T25" s="73"/>
      <c r="U25" s="73"/>
      <c r="V25" s="73"/>
      <c r="W25" s="73"/>
      <c r="X25" s="73"/>
      <c r="Y25" s="73"/>
      <c r="Z25" s="73"/>
      <c r="AA25" s="73"/>
      <c r="AB25" s="73"/>
    </row>
    <row r="26" spans="1:143" ht="14.4" customHeight="1" x14ac:dyDescent="0.3">
      <c r="A26" s="68"/>
      <c r="B26" s="69"/>
      <c r="C26" s="70"/>
      <c r="D26" s="70"/>
      <c r="E26" s="63" t="s">
        <v>211</v>
      </c>
      <c r="F26" s="64" t="s">
        <v>210</v>
      </c>
      <c r="G26" s="64" t="s">
        <v>195</v>
      </c>
      <c r="H26" s="65">
        <v>908.1</v>
      </c>
      <c r="I26" s="65">
        <v>784.04499999999996</v>
      </c>
      <c r="J26" s="72">
        <f t="shared" si="0"/>
        <v>86.33905957493667</v>
      </c>
      <c r="K26" s="73"/>
      <c r="L26" s="73"/>
      <c r="M26" s="73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</row>
    <row r="27" spans="1:143" ht="15.6" customHeight="1" x14ac:dyDescent="0.3">
      <c r="A27" s="68"/>
      <c r="B27" s="69"/>
      <c r="C27" s="70"/>
      <c r="D27" s="70"/>
      <c r="E27" s="63" t="s">
        <v>212</v>
      </c>
      <c r="F27" s="64" t="s">
        <v>210</v>
      </c>
      <c r="G27" s="64" t="s">
        <v>201</v>
      </c>
      <c r="H27" s="65">
        <v>396.2</v>
      </c>
      <c r="I27" s="65">
        <v>308.36399999999998</v>
      </c>
      <c r="J27" s="66">
        <f t="shared" si="0"/>
        <v>77.830388692579504</v>
      </c>
      <c r="K27" s="73"/>
      <c r="L27" s="73"/>
      <c r="M27" s="73"/>
      <c r="N27" s="73"/>
      <c r="O27" s="73"/>
      <c r="P27" s="73"/>
      <c r="Q27" s="73"/>
      <c r="R27" s="73"/>
      <c r="S27" s="73"/>
      <c r="T27" s="73"/>
      <c r="U27" s="73"/>
      <c r="V27" s="73"/>
      <c r="W27" s="73"/>
      <c r="X27" s="73"/>
      <c r="Y27" s="73"/>
      <c r="Z27" s="73"/>
      <c r="AA27" s="73"/>
      <c r="AB27" s="73"/>
    </row>
    <row r="28" spans="1:143" ht="16.5" customHeight="1" x14ac:dyDescent="0.3">
      <c r="A28" s="68"/>
      <c r="B28" s="69"/>
      <c r="C28" s="70"/>
      <c r="D28" s="70"/>
      <c r="E28" s="63" t="s">
        <v>213</v>
      </c>
      <c r="F28" s="64" t="s">
        <v>210</v>
      </c>
      <c r="G28" s="64" t="s">
        <v>203</v>
      </c>
      <c r="H28" s="65">
        <v>25892.1</v>
      </c>
      <c r="I28" s="65">
        <v>24151.546999999999</v>
      </c>
      <c r="J28" s="66">
        <f t="shared" si="0"/>
        <v>93.277667705593601</v>
      </c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3"/>
      <c r="AE28" s="73"/>
      <c r="AF28" s="73"/>
      <c r="AG28" s="73"/>
      <c r="AH28" s="73"/>
      <c r="AI28" s="73"/>
      <c r="AJ28" s="73"/>
      <c r="AK28" s="73"/>
      <c r="AL28" s="73"/>
      <c r="AM28" s="73"/>
      <c r="AN28" s="73"/>
      <c r="AO28" s="73"/>
      <c r="AP28" s="73"/>
      <c r="AQ28" s="73"/>
      <c r="AR28" s="73"/>
      <c r="AS28" s="73"/>
      <c r="AT28" s="73"/>
      <c r="AU28" s="73"/>
      <c r="AV28" s="73"/>
      <c r="AW28" s="73"/>
      <c r="AX28" s="73"/>
      <c r="AY28" s="73"/>
      <c r="AZ28" s="73"/>
      <c r="BA28" s="73"/>
      <c r="BB28" s="73"/>
      <c r="BC28" s="73"/>
      <c r="BD28" s="73"/>
      <c r="BE28" s="73"/>
      <c r="BF28" s="73"/>
      <c r="BG28" s="73"/>
      <c r="BH28" s="73"/>
      <c r="BI28" s="73"/>
      <c r="BJ28" s="73"/>
      <c r="BK28" s="73"/>
      <c r="BL28" s="73"/>
      <c r="BM28" s="73"/>
      <c r="BN28" s="73"/>
      <c r="BO28" s="73"/>
      <c r="BP28" s="73"/>
      <c r="BQ28" s="73"/>
      <c r="BR28" s="73"/>
      <c r="BS28" s="73"/>
      <c r="BT28" s="73"/>
      <c r="BU28" s="73"/>
      <c r="BV28" s="73"/>
      <c r="BW28" s="73"/>
      <c r="BX28" s="73"/>
      <c r="BY28" s="73"/>
      <c r="BZ28" s="73"/>
      <c r="CA28" s="73"/>
      <c r="CB28" s="73"/>
      <c r="CC28" s="73"/>
      <c r="CD28" s="73"/>
      <c r="CE28" s="73"/>
      <c r="CF28" s="73"/>
      <c r="CG28" s="73"/>
      <c r="CH28" s="73"/>
      <c r="CI28" s="73"/>
      <c r="CJ28" s="73"/>
      <c r="CK28" s="73"/>
      <c r="CL28" s="73"/>
      <c r="CM28" s="73"/>
      <c r="CN28" s="73"/>
      <c r="CO28" s="73"/>
      <c r="CP28" s="73"/>
      <c r="CQ28" s="73"/>
      <c r="CR28" s="73"/>
      <c r="CS28" s="73"/>
      <c r="CT28" s="73"/>
      <c r="CU28" s="73"/>
      <c r="CV28" s="73"/>
      <c r="CW28" s="73"/>
      <c r="CX28" s="73"/>
      <c r="CY28" s="73"/>
      <c r="CZ28" s="73"/>
      <c r="DA28" s="73"/>
      <c r="DB28" s="73"/>
      <c r="DC28" s="73"/>
      <c r="DD28" s="73"/>
      <c r="DE28" s="73"/>
      <c r="DF28" s="73"/>
      <c r="DG28" s="73"/>
      <c r="DH28" s="73"/>
      <c r="DI28" s="73"/>
      <c r="DJ28" s="73"/>
      <c r="DK28" s="73"/>
      <c r="DL28" s="73"/>
      <c r="DM28" s="73"/>
      <c r="DN28" s="73"/>
      <c r="DO28" s="73"/>
      <c r="DP28" s="73"/>
      <c r="DQ28" s="73"/>
      <c r="DR28" s="73"/>
      <c r="DS28" s="73"/>
      <c r="DT28" s="73"/>
      <c r="DU28" s="73"/>
      <c r="DV28" s="73"/>
      <c r="DW28" s="73"/>
      <c r="DX28" s="73"/>
      <c r="DY28" s="73"/>
      <c r="DZ28" s="73"/>
      <c r="EA28" s="73"/>
      <c r="EB28" s="73"/>
      <c r="EC28" s="73"/>
      <c r="ED28" s="73"/>
      <c r="EE28" s="73"/>
      <c r="EF28" s="73"/>
      <c r="EG28" s="73"/>
      <c r="EH28" s="73"/>
      <c r="EI28" s="73"/>
      <c r="EJ28" s="73"/>
      <c r="EK28" s="73"/>
      <c r="EL28" s="73"/>
      <c r="EM28" s="73"/>
    </row>
    <row r="29" spans="1:143" s="58" customFormat="1" ht="15.6" x14ac:dyDescent="0.3">
      <c r="A29" s="51"/>
      <c r="B29" s="52"/>
      <c r="C29" s="53"/>
      <c r="D29" s="53"/>
      <c r="E29" s="63" t="s">
        <v>214</v>
      </c>
      <c r="F29" s="64" t="s">
        <v>130</v>
      </c>
      <c r="G29" s="64"/>
      <c r="H29" s="65">
        <f>H30</f>
        <v>298.39999999999998</v>
      </c>
      <c r="I29" s="65">
        <f>I30</f>
        <v>298.39999999999998</v>
      </c>
      <c r="J29" s="62">
        <f>I29/H29*100</f>
        <v>100</v>
      </c>
    </row>
    <row r="30" spans="1:143" ht="16.5" customHeight="1" x14ac:dyDescent="0.3">
      <c r="A30" s="68">
        <v>9</v>
      </c>
      <c r="B30" s="69"/>
      <c r="C30" s="70"/>
      <c r="D30" s="70"/>
      <c r="E30" s="63" t="s">
        <v>146</v>
      </c>
      <c r="F30" s="64">
        <v>10</v>
      </c>
      <c r="G30" s="64" t="s">
        <v>195</v>
      </c>
      <c r="H30" s="65">
        <v>298.39999999999998</v>
      </c>
      <c r="I30" s="65">
        <v>298.39999999999998</v>
      </c>
      <c r="J30" s="66">
        <f>I30/H30*100</f>
        <v>100</v>
      </c>
    </row>
    <row r="31" spans="1:143" ht="19.5" customHeight="1" x14ac:dyDescent="0.3">
      <c r="A31" s="68"/>
      <c r="B31" s="69"/>
      <c r="C31" s="70"/>
      <c r="D31" s="70"/>
      <c r="E31" s="103" t="s">
        <v>149</v>
      </c>
      <c r="F31" s="64" t="s">
        <v>199</v>
      </c>
      <c r="G31" s="64"/>
      <c r="H31" s="65">
        <f>H32</f>
        <v>1.7</v>
      </c>
      <c r="I31" s="65">
        <f>I32</f>
        <v>1.2</v>
      </c>
      <c r="J31" s="62">
        <f>I31/H31*100</f>
        <v>70.588235294117652</v>
      </c>
    </row>
    <row r="32" spans="1:143" s="58" customFormat="1" ht="34.5" customHeight="1" thickBot="1" x14ac:dyDescent="0.35">
      <c r="A32" s="51"/>
      <c r="B32" s="52"/>
      <c r="C32" s="53"/>
      <c r="D32" s="53"/>
      <c r="E32" s="103" t="s">
        <v>280</v>
      </c>
      <c r="F32" s="75" t="s">
        <v>199</v>
      </c>
      <c r="G32" s="75" t="s">
        <v>195</v>
      </c>
      <c r="H32" s="65">
        <v>1.7</v>
      </c>
      <c r="I32" s="76">
        <v>1.2</v>
      </c>
      <c r="J32" s="77">
        <f>I32/H32*100</f>
        <v>70.588235294117652</v>
      </c>
    </row>
    <row r="33" spans="5:8" ht="18.75" customHeight="1" x14ac:dyDescent="0.25">
      <c r="E33" s="78"/>
      <c r="F33" s="79"/>
      <c r="G33" s="79"/>
      <c r="H33" s="80"/>
    </row>
  </sheetData>
  <mergeCells count="15">
    <mergeCell ref="E9:J9"/>
    <mergeCell ref="H10:J10"/>
    <mergeCell ref="E11:E12"/>
    <mergeCell ref="F11:F12"/>
    <mergeCell ref="G11:G12"/>
    <mergeCell ref="H11:H12"/>
    <mergeCell ref="I11:I12"/>
    <mergeCell ref="J11:J12"/>
    <mergeCell ref="E7:J7"/>
    <mergeCell ref="E1:H1"/>
    <mergeCell ref="H2:J2"/>
    <mergeCell ref="G3:J3"/>
    <mergeCell ref="E4:J4"/>
    <mergeCell ref="E5:J5"/>
    <mergeCell ref="H6:J6"/>
  </mergeCells>
  <conditionalFormatting sqref="A13:G13">
    <cfRule type="expression" dxfId="20" priority="2" stopIfTrue="1">
      <formula>$C13=""</formula>
    </cfRule>
    <cfRule type="expression" dxfId="19" priority="3" stopIfTrue="1">
      <formula>$E13&lt;&gt;""</formula>
    </cfRule>
  </conditionalFormatting>
  <conditionalFormatting sqref="A56 E51:G52 E56">
    <cfRule type="expression" dxfId="18" priority="4" stopIfTrue="1">
      <formula>$G51=""</formula>
    </cfRule>
    <cfRule type="expression" dxfId="17" priority="5" stopIfTrue="1">
      <formula>AND(#REF!="",$G51&lt;&gt;"")</formula>
    </cfRule>
  </conditionalFormatting>
  <conditionalFormatting sqref="A47:G50">
    <cfRule type="expression" dxfId="16" priority="6" stopIfTrue="1">
      <formula>#REF!=""</formula>
    </cfRule>
    <cfRule type="expression" dxfId="15" priority="7" stopIfTrue="1">
      <formula>AND($G47="",#REF!&lt;&gt;"")</formula>
    </cfRule>
  </conditionalFormatting>
  <conditionalFormatting sqref="E5:E6">
    <cfRule type="expression" dxfId="14" priority="1" stopIfTrue="1">
      <formula>#REF!&lt;&gt;""</formula>
    </cfRule>
  </conditionalFormatting>
  <pageMargins left="0.11811023622047245" right="0" top="0.74803149606299213" bottom="0.74803149606299213" header="0.31496062992125984" footer="0.31496062992125984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S253"/>
  <sheetViews>
    <sheetView tabSelected="1" topLeftCell="D2" zoomScaleNormal="100" zoomScaleSheetLayoutView="100" workbookViewId="0">
      <selection activeCell="F7" sqref="F7:P7"/>
    </sheetView>
  </sheetViews>
  <sheetFormatPr defaultRowHeight="13.2" x14ac:dyDescent="0.25"/>
  <cols>
    <col min="1" max="1" width="4.33203125" style="32" hidden="1" customWidth="1"/>
    <col min="2" max="2" width="18.88671875" style="32" hidden="1" customWidth="1"/>
    <col min="3" max="3" width="2" style="32" hidden="1" customWidth="1"/>
    <col min="4" max="4" width="0.88671875" style="32" customWidth="1"/>
    <col min="5" max="5" width="55.6640625" style="81" customWidth="1"/>
    <col min="6" max="6" width="5.33203125" style="82" customWidth="1"/>
    <col min="7" max="7" width="4" style="82" customWidth="1"/>
    <col min="8" max="8" width="4.5546875" style="82" customWidth="1"/>
    <col min="9" max="9" width="4.44140625" style="82" customWidth="1"/>
    <col min="10" max="10" width="3.88671875" style="82" customWidth="1"/>
    <col min="11" max="11" width="4.6640625" style="82" customWidth="1"/>
    <col min="12" max="12" width="6.6640625" style="82" customWidth="1"/>
    <col min="13" max="13" width="4.5546875" style="82" customWidth="1"/>
    <col min="14" max="14" width="11" style="32" customWidth="1"/>
    <col min="15" max="16" width="10.44140625" style="32" customWidth="1"/>
    <col min="17" max="256" width="9.109375" style="32"/>
    <col min="257" max="259" width="0" style="32" hidden="1" customWidth="1"/>
    <col min="260" max="260" width="0.88671875" style="32" customWidth="1"/>
    <col min="261" max="261" width="59.44140625" style="32" customWidth="1"/>
    <col min="262" max="262" width="5.33203125" style="32" customWidth="1"/>
    <col min="263" max="263" width="4" style="32" customWidth="1"/>
    <col min="264" max="264" width="4.5546875" style="32" customWidth="1"/>
    <col min="265" max="265" width="4.44140625" style="32" customWidth="1"/>
    <col min="266" max="266" width="3.88671875" style="32" customWidth="1"/>
    <col min="267" max="267" width="4.6640625" style="32" customWidth="1"/>
    <col min="268" max="268" width="6.88671875" style="32" customWidth="1"/>
    <col min="269" max="269" width="4.5546875" style="32" customWidth="1"/>
    <col min="270" max="270" width="11" style="32" customWidth="1"/>
    <col min="271" max="271" width="10.109375" style="32" customWidth="1"/>
    <col min="272" max="272" width="10.44140625" style="32" customWidth="1"/>
    <col min="273" max="512" width="9.109375" style="32"/>
    <col min="513" max="515" width="0" style="32" hidden="1" customWidth="1"/>
    <col min="516" max="516" width="0.88671875" style="32" customWidth="1"/>
    <col min="517" max="517" width="59.44140625" style="32" customWidth="1"/>
    <col min="518" max="518" width="5.33203125" style="32" customWidth="1"/>
    <col min="519" max="519" width="4" style="32" customWidth="1"/>
    <col min="520" max="520" width="4.5546875" style="32" customWidth="1"/>
    <col min="521" max="521" width="4.44140625" style="32" customWidth="1"/>
    <col min="522" max="522" width="3.88671875" style="32" customWidth="1"/>
    <col min="523" max="523" width="4.6640625" style="32" customWidth="1"/>
    <col min="524" max="524" width="6.88671875" style="32" customWidth="1"/>
    <col min="525" max="525" width="4.5546875" style="32" customWidth="1"/>
    <col min="526" max="526" width="11" style="32" customWidth="1"/>
    <col min="527" max="527" width="10.109375" style="32" customWidth="1"/>
    <col min="528" max="528" width="10.44140625" style="32" customWidth="1"/>
    <col min="529" max="768" width="9.109375" style="32"/>
    <col min="769" max="771" width="0" style="32" hidden="1" customWidth="1"/>
    <col min="772" max="772" width="0.88671875" style="32" customWidth="1"/>
    <col min="773" max="773" width="59.44140625" style="32" customWidth="1"/>
    <col min="774" max="774" width="5.33203125" style="32" customWidth="1"/>
    <col min="775" max="775" width="4" style="32" customWidth="1"/>
    <col min="776" max="776" width="4.5546875" style="32" customWidth="1"/>
    <col min="777" max="777" width="4.44140625" style="32" customWidth="1"/>
    <col min="778" max="778" width="3.88671875" style="32" customWidth="1"/>
    <col min="779" max="779" width="4.6640625" style="32" customWidth="1"/>
    <col min="780" max="780" width="6.88671875" style="32" customWidth="1"/>
    <col min="781" max="781" width="4.5546875" style="32" customWidth="1"/>
    <col min="782" max="782" width="11" style="32" customWidth="1"/>
    <col min="783" max="783" width="10.109375" style="32" customWidth="1"/>
    <col min="784" max="784" width="10.44140625" style="32" customWidth="1"/>
    <col min="785" max="1024" width="9.109375" style="32"/>
    <col min="1025" max="1027" width="0" style="32" hidden="1" customWidth="1"/>
    <col min="1028" max="1028" width="0.88671875" style="32" customWidth="1"/>
    <col min="1029" max="1029" width="59.44140625" style="32" customWidth="1"/>
    <col min="1030" max="1030" width="5.33203125" style="32" customWidth="1"/>
    <col min="1031" max="1031" width="4" style="32" customWidth="1"/>
    <col min="1032" max="1032" width="4.5546875" style="32" customWidth="1"/>
    <col min="1033" max="1033" width="4.44140625" style="32" customWidth="1"/>
    <col min="1034" max="1034" width="3.88671875" style="32" customWidth="1"/>
    <col min="1035" max="1035" width="4.6640625" style="32" customWidth="1"/>
    <col min="1036" max="1036" width="6.88671875" style="32" customWidth="1"/>
    <col min="1037" max="1037" width="4.5546875" style="32" customWidth="1"/>
    <col min="1038" max="1038" width="11" style="32" customWidth="1"/>
    <col min="1039" max="1039" width="10.109375" style="32" customWidth="1"/>
    <col min="1040" max="1040" width="10.44140625" style="32" customWidth="1"/>
    <col min="1041" max="1280" width="9.109375" style="32"/>
    <col min="1281" max="1283" width="0" style="32" hidden="1" customWidth="1"/>
    <col min="1284" max="1284" width="0.88671875" style="32" customWidth="1"/>
    <col min="1285" max="1285" width="59.44140625" style="32" customWidth="1"/>
    <col min="1286" max="1286" width="5.33203125" style="32" customWidth="1"/>
    <col min="1287" max="1287" width="4" style="32" customWidth="1"/>
    <col min="1288" max="1288" width="4.5546875" style="32" customWidth="1"/>
    <col min="1289" max="1289" width="4.44140625" style="32" customWidth="1"/>
    <col min="1290" max="1290" width="3.88671875" style="32" customWidth="1"/>
    <col min="1291" max="1291" width="4.6640625" style="32" customWidth="1"/>
    <col min="1292" max="1292" width="6.88671875" style="32" customWidth="1"/>
    <col min="1293" max="1293" width="4.5546875" style="32" customWidth="1"/>
    <col min="1294" max="1294" width="11" style="32" customWidth="1"/>
    <col min="1295" max="1295" width="10.109375" style="32" customWidth="1"/>
    <col min="1296" max="1296" width="10.44140625" style="32" customWidth="1"/>
    <col min="1297" max="1536" width="9.109375" style="32"/>
    <col min="1537" max="1539" width="0" style="32" hidden="1" customWidth="1"/>
    <col min="1540" max="1540" width="0.88671875" style="32" customWidth="1"/>
    <col min="1541" max="1541" width="59.44140625" style="32" customWidth="1"/>
    <col min="1542" max="1542" width="5.33203125" style="32" customWidth="1"/>
    <col min="1543" max="1543" width="4" style="32" customWidth="1"/>
    <col min="1544" max="1544" width="4.5546875" style="32" customWidth="1"/>
    <col min="1545" max="1545" width="4.44140625" style="32" customWidth="1"/>
    <col min="1546" max="1546" width="3.88671875" style="32" customWidth="1"/>
    <col min="1547" max="1547" width="4.6640625" style="32" customWidth="1"/>
    <col min="1548" max="1548" width="6.88671875" style="32" customWidth="1"/>
    <col min="1549" max="1549" width="4.5546875" style="32" customWidth="1"/>
    <col min="1550" max="1550" width="11" style="32" customWidth="1"/>
    <col min="1551" max="1551" width="10.109375" style="32" customWidth="1"/>
    <col min="1552" max="1552" width="10.44140625" style="32" customWidth="1"/>
    <col min="1553" max="1792" width="9.109375" style="32"/>
    <col min="1793" max="1795" width="0" style="32" hidden="1" customWidth="1"/>
    <col min="1796" max="1796" width="0.88671875" style="32" customWidth="1"/>
    <col min="1797" max="1797" width="59.44140625" style="32" customWidth="1"/>
    <col min="1798" max="1798" width="5.33203125" style="32" customWidth="1"/>
    <col min="1799" max="1799" width="4" style="32" customWidth="1"/>
    <col min="1800" max="1800" width="4.5546875" style="32" customWidth="1"/>
    <col min="1801" max="1801" width="4.44140625" style="32" customWidth="1"/>
    <col min="1802" max="1802" width="3.88671875" style="32" customWidth="1"/>
    <col min="1803" max="1803" width="4.6640625" style="32" customWidth="1"/>
    <col min="1804" max="1804" width="6.88671875" style="32" customWidth="1"/>
    <col min="1805" max="1805" width="4.5546875" style="32" customWidth="1"/>
    <col min="1806" max="1806" width="11" style="32" customWidth="1"/>
    <col min="1807" max="1807" width="10.109375" style="32" customWidth="1"/>
    <col min="1808" max="1808" width="10.44140625" style="32" customWidth="1"/>
    <col min="1809" max="2048" width="9.109375" style="32"/>
    <col min="2049" max="2051" width="0" style="32" hidden="1" customWidth="1"/>
    <col min="2052" max="2052" width="0.88671875" style="32" customWidth="1"/>
    <col min="2053" max="2053" width="59.44140625" style="32" customWidth="1"/>
    <col min="2054" max="2054" width="5.33203125" style="32" customWidth="1"/>
    <col min="2055" max="2055" width="4" style="32" customWidth="1"/>
    <col min="2056" max="2056" width="4.5546875" style="32" customWidth="1"/>
    <col min="2057" max="2057" width="4.44140625" style="32" customWidth="1"/>
    <col min="2058" max="2058" width="3.88671875" style="32" customWidth="1"/>
    <col min="2059" max="2059" width="4.6640625" style="32" customWidth="1"/>
    <col min="2060" max="2060" width="6.88671875" style="32" customWidth="1"/>
    <col min="2061" max="2061" width="4.5546875" style="32" customWidth="1"/>
    <col min="2062" max="2062" width="11" style="32" customWidth="1"/>
    <col min="2063" max="2063" width="10.109375" style="32" customWidth="1"/>
    <col min="2064" max="2064" width="10.44140625" style="32" customWidth="1"/>
    <col min="2065" max="2304" width="9.109375" style="32"/>
    <col min="2305" max="2307" width="0" style="32" hidden="1" customWidth="1"/>
    <col min="2308" max="2308" width="0.88671875" style="32" customWidth="1"/>
    <col min="2309" max="2309" width="59.44140625" style="32" customWidth="1"/>
    <col min="2310" max="2310" width="5.33203125" style="32" customWidth="1"/>
    <col min="2311" max="2311" width="4" style="32" customWidth="1"/>
    <col min="2312" max="2312" width="4.5546875" style="32" customWidth="1"/>
    <col min="2313" max="2313" width="4.44140625" style="32" customWidth="1"/>
    <col min="2314" max="2314" width="3.88671875" style="32" customWidth="1"/>
    <col min="2315" max="2315" width="4.6640625" style="32" customWidth="1"/>
    <col min="2316" max="2316" width="6.88671875" style="32" customWidth="1"/>
    <col min="2317" max="2317" width="4.5546875" style="32" customWidth="1"/>
    <col min="2318" max="2318" width="11" style="32" customWidth="1"/>
    <col min="2319" max="2319" width="10.109375" style="32" customWidth="1"/>
    <col min="2320" max="2320" width="10.44140625" style="32" customWidth="1"/>
    <col min="2321" max="2560" width="9.109375" style="32"/>
    <col min="2561" max="2563" width="0" style="32" hidden="1" customWidth="1"/>
    <col min="2564" max="2564" width="0.88671875" style="32" customWidth="1"/>
    <col min="2565" max="2565" width="59.44140625" style="32" customWidth="1"/>
    <col min="2566" max="2566" width="5.33203125" style="32" customWidth="1"/>
    <col min="2567" max="2567" width="4" style="32" customWidth="1"/>
    <col min="2568" max="2568" width="4.5546875" style="32" customWidth="1"/>
    <col min="2569" max="2569" width="4.44140625" style="32" customWidth="1"/>
    <col min="2570" max="2570" width="3.88671875" style="32" customWidth="1"/>
    <col min="2571" max="2571" width="4.6640625" style="32" customWidth="1"/>
    <col min="2572" max="2572" width="6.88671875" style="32" customWidth="1"/>
    <col min="2573" max="2573" width="4.5546875" style="32" customWidth="1"/>
    <col min="2574" max="2574" width="11" style="32" customWidth="1"/>
    <col min="2575" max="2575" width="10.109375" style="32" customWidth="1"/>
    <col min="2576" max="2576" width="10.44140625" style="32" customWidth="1"/>
    <col min="2577" max="2816" width="9.109375" style="32"/>
    <col min="2817" max="2819" width="0" style="32" hidden="1" customWidth="1"/>
    <col min="2820" max="2820" width="0.88671875" style="32" customWidth="1"/>
    <col min="2821" max="2821" width="59.44140625" style="32" customWidth="1"/>
    <col min="2822" max="2822" width="5.33203125" style="32" customWidth="1"/>
    <col min="2823" max="2823" width="4" style="32" customWidth="1"/>
    <col min="2824" max="2824" width="4.5546875" style="32" customWidth="1"/>
    <col min="2825" max="2825" width="4.44140625" style="32" customWidth="1"/>
    <col min="2826" max="2826" width="3.88671875" style="32" customWidth="1"/>
    <col min="2827" max="2827" width="4.6640625" style="32" customWidth="1"/>
    <col min="2828" max="2828" width="6.88671875" style="32" customWidth="1"/>
    <col min="2829" max="2829" width="4.5546875" style="32" customWidth="1"/>
    <col min="2830" max="2830" width="11" style="32" customWidth="1"/>
    <col min="2831" max="2831" width="10.109375" style="32" customWidth="1"/>
    <col min="2832" max="2832" width="10.44140625" style="32" customWidth="1"/>
    <col min="2833" max="3072" width="9.109375" style="32"/>
    <col min="3073" max="3075" width="0" style="32" hidden="1" customWidth="1"/>
    <col min="3076" max="3076" width="0.88671875" style="32" customWidth="1"/>
    <col min="3077" max="3077" width="59.44140625" style="32" customWidth="1"/>
    <col min="3078" max="3078" width="5.33203125" style="32" customWidth="1"/>
    <col min="3079" max="3079" width="4" style="32" customWidth="1"/>
    <col min="3080" max="3080" width="4.5546875" style="32" customWidth="1"/>
    <col min="3081" max="3081" width="4.44140625" style="32" customWidth="1"/>
    <col min="3082" max="3082" width="3.88671875" style="32" customWidth="1"/>
    <col min="3083" max="3083" width="4.6640625" style="32" customWidth="1"/>
    <col min="3084" max="3084" width="6.88671875" style="32" customWidth="1"/>
    <col min="3085" max="3085" width="4.5546875" style="32" customWidth="1"/>
    <col min="3086" max="3086" width="11" style="32" customWidth="1"/>
    <col min="3087" max="3087" width="10.109375" style="32" customWidth="1"/>
    <col min="3088" max="3088" width="10.44140625" style="32" customWidth="1"/>
    <col min="3089" max="3328" width="9.109375" style="32"/>
    <col min="3329" max="3331" width="0" style="32" hidden="1" customWidth="1"/>
    <col min="3332" max="3332" width="0.88671875" style="32" customWidth="1"/>
    <col min="3333" max="3333" width="59.44140625" style="32" customWidth="1"/>
    <col min="3334" max="3334" width="5.33203125" style="32" customWidth="1"/>
    <col min="3335" max="3335" width="4" style="32" customWidth="1"/>
    <col min="3336" max="3336" width="4.5546875" style="32" customWidth="1"/>
    <col min="3337" max="3337" width="4.44140625" style="32" customWidth="1"/>
    <col min="3338" max="3338" width="3.88671875" style="32" customWidth="1"/>
    <col min="3339" max="3339" width="4.6640625" style="32" customWidth="1"/>
    <col min="3340" max="3340" width="6.88671875" style="32" customWidth="1"/>
    <col min="3341" max="3341" width="4.5546875" style="32" customWidth="1"/>
    <col min="3342" max="3342" width="11" style="32" customWidth="1"/>
    <col min="3343" max="3343" width="10.109375" style="32" customWidth="1"/>
    <col min="3344" max="3344" width="10.44140625" style="32" customWidth="1"/>
    <col min="3345" max="3584" width="9.109375" style="32"/>
    <col min="3585" max="3587" width="0" style="32" hidden="1" customWidth="1"/>
    <col min="3588" max="3588" width="0.88671875" style="32" customWidth="1"/>
    <col min="3589" max="3589" width="59.44140625" style="32" customWidth="1"/>
    <col min="3590" max="3590" width="5.33203125" style="32" customWidth="1"/>
    <col min="3591" max="3591" width="4" style="32" customWidth="1"/>
    <col min="3592" max="3592" width="4.5546875" style="32" customWidth="1"/>
    <col min="3593" max="3593" width="4.44140625" style="32" customWidth="1"/>
    <col min="3594" max="3594" width="3.88671875" style="32" customWidth="1"/>
    <col min="3595" max="3595" width="4.6640625" style="32" customWidth="1"/>
    <col min="3596" max="3596" width="6.88671875" style="32" customWidth="1"/>
    <col min="3597" max="3597" width="4.5546875" style="32" customWidth="1"/>
    <col min="3598" max="3598" width="11" style="32" customWidth="1"/>
    <col min="3599" max="3599" width="10.109375" style="32" customWidth="1"/>
    <col min="3600" max="3600" width="10.44140625" style="32" customWidth="1"/>
    <col min="3601" max="3840" width="9.109375" style="32"/>
    <col min="3841" max="3843" width="0" style="32" hidden="1" customWidth="1"/>
    <col min="3844" max="3844" width="0.88671875" style="32" customWidth="1"/>
    <col min="3845" max="3845" width="59.44140625" style="32" customWidth="1"/>
    <col min="3846" max="3846" width="5.33203125" style="32" customWidth="1"/>
    <col min="3847" max="3847" width="4" style="32" customWidth="1"/>
    <col min="3848" max="3848" width="4.5546875" style="32" customWidth="1"/>
    <col min="3849" max="3849" width="4.44140625" style="32" customWidth="1"/>
    <col min="3850" max="3850" width="3.88671875" style="32" customWidth="1"/>
    <col min="3851" max="3851" width="4.6640625" style="32" customWidth="1"/>
    <col min="3852" max="3852" width="6.88671875" style="32" customWidth="1"/>
    <col min="3853" max="3853" width="4.5546875" style="32" customWidth="1"/>
    <col min="3854" max="3854" width="11" style="32" customWidth="1"/>
    <col min="3855" max="3855" width="10.109375" style="32" customWidth="1"/>
    <col min="3856" max="3856" width="10.44140625" style="32" customWidth="1"/>
    <col min="3857" max="4096" width="9.109375" style="32"/>
    <col min="4097" max="4099" width="0" style="32" hidden="1" customWidth="1"/>
    <col min="4100" max="4100" width="0.88671875" style="32" customWidth="1"/>
    <col min="4101" max="4101" width="59.44140625" style="32" customWidth="1"/>
    <col min="4102" max="4102" width="5.33203125" style="32" customWidth="1"/>
    <col min="4103" max="4103" width="4" style="32" customWidth="1"/>
    <col min="4104" max="4104" width="4.5546875" style="32" customWidth="1"/>
    <col min="4105" max="4105" width="4.44140625" style="32" customWidth="1"/>
    <col min="4106" max="4106" width="3.88671875" style="32" customWidth="1"/>
    <col min="4107" max="4107" width="4.6640625" style="32" customWidth="1"/>
    <col min="4108" max="4108" width="6.88671875" style="32" customWidth="1"/>
    <col min="4109" max="4109" width="4.5546875" style="32" customWidth="1"/>
    <col min="4110" max="4110" width="11" style="32" customWidth="1"/>
    <col min="4111" max="4111" width="10.109375" style="32" customWidth="1"/>
    <col min="4112" max="4112" width="10.44140625" style="32" customWidth="1"/>
    <col min="4113" max="4352" width="9.109375" style="32"/>
    <col min="4353" max="4355" width="0" style="32" hidden="1" customWidth="1"/>
    <col min="4356" max="4356" width="0.88671875" style="32" customWidth="1"/>
    <col min="4357" max="4357" width="59.44140625" style="32" customWidth="1"/>
    <col min="4358" max="4358" width="5.33203125" style="32" customWidth="1"/>
    <col min="4359" max="4359" width="4" style="32" customWidth="1"/>
    <col min="4360" max="4360" width="4.5546875" style="32" customWidth="1"/>
    <col min="4361" max="4361" width="4.44140625" style="32" customWidth="1"/>
    <col min="4362" max="4362" width="3.88671875" style="32" customWidth="1"/>
    <col min="4363" max="4363" width="4.6640625" style="32" customWidth="1"/>
    <col min="4364" max="4364" width="6.88671875" style="32" customWidth="1"/>
    <col min="4365" max="4365" width="4.5546875" style="32" customWidth="1"/>
    <col min="4366" max="4366" width="11" style="32" customWidth="1"/>
    <col min="4367" max="4367" width="10.109375" style="32" customWidth="1"/>
    <col min="4368" max="4368" width="10.44140625" style="32" customWidth="1"/>
    <col min="4369" max="4608" width="9.109375" style="32"/>
    <col min="4609" max="4611" width="0" style="32" hidden="1" customWidth="1"/>
    <col min="4612" max="4612" width="0.88671875" style="32" customWidth="1"/>
    <col min="4613" max="4613" width="59.44140625" style="32" customWidth="1"/>
    <col min="4614" max="4614" width="5.33203125" style="32" customWidth="1"/>
    <col min="4615" max="4615" width="4" style="32" customWidth="1"/>
    <col min="4616" max="4616" width="4.5546875" style="32" customWidth="1"/>
    <col min="4617" max="4617" width="4.44140625" style="32" customWidth="1"/>
    <col min="4618" max="4618" width="3.88671875" style="32" customWidth="1"/>
    <col min="4619" max="4619" width="4.6640625" style="32" customWidth="1"/>
    <col min="4620" max="4620" width="6.88671875" style="32" customWidth="1"/>
    <col min="4621" max="4621" width="4.5546875" style="32" customWidth="1"/>
    <col min="4622" max="4622" width="11" style="32" customWidth="1"/>
    <col min="4623" max="4623" width="10.109375" style="32" customWidth="1"/>
    <col min="4624" max="4624" width="10.44140625" style="32" customWidth="1"/>
    <col min="4625" max="4864" width="9.109375" style="32"/>
    <col min="4865" max="4867" width="0" style="32" hidden="1" customWidth="1"/>
    <col min="4868" max="4868" width="0.88671875" style="32" customWidth="1"/>
    <col min="4869" max="4869" width="59.44140625" style="32" customWidth="1"/>
    <col min="4870" max="4870" width="5.33203125" style="32" customWidth="1"/>
    <col min="4871" max="4871" width="4" style="32" customWidth="1"/>
    <col min="4872" max="4872" width="4.5546875" style="32" customWidth="1"/>
    <col min="4873" max="4873" width="4.44140625" style="32" customWidth="1"/>
    <col min="4874" max="4874" width="3.88671875" style="32" customWidth="1"/>
    <col min="4875" max="4875" width="4.6640625" style="32" customWidth="1"/>
    <col min="4876" max="4876" width="6.88671875" style="32" customWidth="1"/>
    <col min="4877" max="4877" width="4.5546875" style="32" customWidth="1"/>
    <col min="4878" max="4878" width="11" style="32" customWidth="1"/>
    <col min="4879" max="4879" width="10.109375" style="32" customWidth="1"/>
    <col min="4880" max="4880" width="10.44140625" style="32" customWidth="1"/>
    <col min="4881" max="5120" width="9.109375" style="32"/>
    <col min="5121" max="5123" width="0" style="32" hidden="1" customWidth="1"/>
    <col min="5124" max="5124" width="0.88671875" style="32" customWidth="1"/>
    <col min="5125" max="5125" width="59.44140625" style="32" customWidth="1"/>
    <col min="5126" max="5126" width="5.33203125" style="32" customWidth="1"/>
    <col min="5127" max="5127" width="4" style="32" customWidth="1"/>
    <col min="5128" max="5128" width="4.5546875" style="32" customWidth="1"/>
    <col min="5129" max="5129" width="4.44140625" style="32" customWidth="1"/>
    <col min="5130" max="5130" width="3.88671875" style="32" customWidth="1"/>
    <col min="5131" max="5131" width="4.6640625" style="32" customWidth="1"/>
    <col min="5132" max="5132" width="6.88671875" style="32" customWidth="1"/>
    <col min="5133" max="5133" width="4.5546875" style="32" customWidth="1"/>
    <col min="5134" max="5134" width="11" style="32" customWidth="1"/>
    <col min="5135" max="5135" width="10.109375" style="32" customWidth="1"/>
    <col min="5136" max="5136" width="10.44140625" style="32" customWidth="1"/>
    <col min="5137" max="5376" width="9.109375" style="32"/>
    <col min="5377" max="5379" width="0" style="32" hidden="1" customWidth="1"/>
    <col min="5380" max="5380" width="0.88671875" style="32" customWidth="1"/>
    <col min="5381" max="5381" width="59.44140625" style="32" customWidth="1"/>
    <col min="5382" max="5382" width="5.33203125" style="32" customWidth="1"/>
    <col min="5383" max="5383" width="4" style="32" customWidth="1"/>
    <col min="5384" max="5384" width="4.5546875" style="32" customWidth="1"/>
    <col min="5385" max="5385" width="4.44140625" style="32" customWidth="1"/>
    <col min="5386" max="5386" width="3.88671875" style="32" customWidth="1"/>
    <col min="5387" max="5387" width="4.6640625" style="32" customWidth="1"/>
    <col min="5388" max="5388" width="6.88671875" style="32" customWidth="1"/>
    <col min="5389" max="5389" width="4.5546875" style="32" customWidth="1"/>
    <col min="5390" max="5390" width="11" style="32" customWidth="1"/>
    <col min="5391" max="5391" width="10.109375" style="32" customWidth="1"/>
    <col min="5392" max="5392" width="10.44140625" style="32" customWidth="1"/>
    <col min="5393" max="5632" width="9.109375" style="32"/>
    <col min="5633" max="5635" width="0" style="32" hidden="1" customWidth="1"/>
    <col min="5636" max="5636" width="0.88671875" style="32" customWidth="1"/>
    <col min="5637" max="5637" width="59.44140625" style="32" customWidth="1"/>
    <col min="5638" max="5638" width="5.33203125" style="32" customWidth="1"/>
    <col min="5639" max="5639" width="4" style="32" customWidth="1"/>
    <col min="5640" max="5640" width="4.5546875" style="32" customWidth="1"/>
    <col min="5641" max="5641" width="4.44140625" style="32" customWidth="1"/>
    <col min="5642" max="5642" width="3.88671875" style="32" customWidth="1"/>
    <col min="5643" max="5643" width="4.6640625" style="32" customWidth="1"/>
    <col min="5644" max="5644" width="6.88671875" style="32" customWidth="1"/>
    <col min="5645" max="5645" width="4.5546875" style="32" customWidth="1"/>
    <col min="5646" max="5646" width="11" style="32" customWidth="1"/>
    <col min="5647" max="5647" width="10.109375" style="32" customWidth="1"/>
    <col min="5648" max="5648" width="10.44140625" style="32" customWidth="1"/>
    <col min="5649" max="5888" width="9.109375" style="32"/>
    <col min="5889" max="5891" width="0" style="32" hidden="1" customWidth="1"/>
    <col min="5892" max="5892" width="0.88671875" style="32" customWidth="1"/>
    <col min="5893" max="5893" width="59.44140625" style="32" customWidth="1"/>
    <col min="5894" max="5894" width="5.33203125" style="32" customWidth="1"/>
    <col min="5895" max="5895" width="4" style="32" customWidth="1"/>
    <col min="5896" max="5896" width="4.5546875" style="32" customWidth="1"/>
    <col min="5897" max="5897" width="4.44140625" style="32" customWidth="1"/>
    <col min="5898" max="5898" width="3.88671875" style="32" customWidth="1"/>
    <col min="5899" max="5899" width="4.6640625" style="32" customWidth="1"/>
    <col min="5900" max="5900" width="6.88671875" style="32" customWidth="1"/>
    <col min="5901" max="5901" width="4.5546875" style="32" customWidth="1"/>
    <col min="5902" max="5902" width="11" style="32" customWidth="1"/>
    <col min="5903" max="5903" width="10.109375" style="32" customWidth="1"/>
    <col min="5904" max="5904" width="10.44140625" style="32" customWidth="1"/>
    <col min="5905" max="6144" width="9.109375" style="32"/>
    <col min="6145" max="6147" width="0" style="32" hidden="1" customWidth="1"/>
    <col min="6148" max="6148" width="0.88671875" style="32" customWidth="1"/>
    <col min="6149" max="6149" width="59.44140625" style="32" customWidth="1"/>
    <col min="6150" max="6150" width="5.33203125" style="32" customWidth="1"/>
    <col min="6151" max="6151" width="4" style="32" customWidth="1"/>
    <col min="6152" max="6152" width="4.5546875" style="32" customWidth="1"/>
    <col min="6153" max="6153" width="4.44140625" style="32" customWidth="1"/>
    <col min="6154" max="6154" width="3.88671875" style="32" customWidth="1"/>
    <col min="6155" max="6155" width="4.6640625" style="32" customWidth="1"/>
    <col min="6156" max="6156" width="6.88671875" style="32" customWidth="1"/>
    <col min="6157" max="6157" width="4.5546875" style="32" customWidth="1"/>
    <col min="6158" max="6158" width="11" style="32" customWidth="1"/>
    <col min="6159" max="6159" width="10.109375" style="32" customWidth="1"/>
    <col min="6160" max="6160" width="10.44140625" style="32" customWidth="1"/>
    <col min="6161" max="6400" width="9.109375" style="32"/>
    <col min="6401" max="6403" width="0" style="32" hidden="1" customWidth="1"/>
    <col min="6404" max="6404" width="0.88671875" style="32" customWidth="1"/>
    <col min="6405" max="6405" width="59.44140625" style="32" customWidth="1"/>
    <col min="6406" max="6406" width="5.33203125" style="32" customWidth="1"/>
    <col min="6407" max="6407" width="4" style="32" customWidth="1"/>
    <col min="6408" max="6408" width="4.5546875" style="32" customWidth="1"/>
    <col min="6409" max="6409" width="4.44140625" style="32" customWidth="1"/>
    <col min="6410" max="6410" width="3.88671875" style="32" customWidth="1"/>
    <col min="6411" max="6411" width="4.6640625" style="32" customWidth="1"/>
    <col min="6412" max="6412" width="6.88671875" style="32" customWidth="1"/>
    <col min="6413" max="6413" width="4.5546875" style="32" customWidth="1"/>
    <col min="6414" max="6414" width="11" style="32" customWidth="1"/>
    <col min="6415" max="6415" width="10.109375" style="32" customWidth="1"/>
    <col min="6416" max="6416" width="10.44140625" style="32" customWidth="1"/>
    <col min="6417" max="6656" width="9.109375" style="32"/>
    <col min="6657" max="6659" width="0" style="32" hidden="1" customWidth="1"/>
    <col min="6660" max="6660" width="0.88671875" style="32" customWidth="1"/>
    <col min="6661" max="6661" width="59.44140625" style="32" customWidth="1"/>
    <col min="6662" max="6662" width="5.33203125" style="32" customWidth="1"/>
    <col min="6663" max="6663" width="4" style="32" customWidth="1"/>
    <col min="6664" max="6664" width="4.5546875" style="32" customWidth="1"/>
    <col min="6665" max="6665" width="4.44140625" style="32" customWidth="1"/>
    <col min="6666" max="6666" width="3.88671875" style="32" customWidth="1"/>
    <col min="6667" max="6667" width="4.6640625" style="32" customWidth="1"/>
    <col min="6668" max="6668" width="6.88671875" style="32" customWidth="1"/>
    <col min="6669" max="6669" width="4.5546875" style="32" customWidth="1"/>
    <col min="6670" max="6670" width="11" style="32" customWidth="1"/>
    <col min="6671" max="6671" width="10.109375" style="32" customWidth="1"/>
    <col min="6672" max="6672" width="10.44140625" style="32" customWidth="1"/>
    <col min="6673" max="6912" width="9.109375" style="32"/>
    <col min="6913" max="6915" width="0" style="32" hidden="1" customWidth="1"/>
    <col min="6916" max="6916" width="0.88671875" style="32" customWidth="1"/>
    <col min="6917" max="6917" width="59.44140625" style="32" customWidth="1"/>
    <col min="6918" max="6918" width="5.33203125" style="32" customWidth="1"/>
    <col min="6919" max="6919" width="4" style="32" customWidth="1"/>
    <col min="6920" max="6920" width="4.5546875" style="32" customWidth="1"/>
    <col min="6921" max="6921" width="4.44140625" style="32" customWidth="1"/>
    <col min="6922" max="6922" width="3.88671875" style="32" customWidth="1"/>
    <col min="6923" max="6923" width="4.6640625" style="32" customWidth="1"/>
    <col min="6924" max="6924" width="6.88671875" style="32" customWidth="1"/>
    <col min="6925" max="6925" width="4.5546875" style="32" customWidth="1"/>
    <col min="6926" max="6926" width="11" style="32" customWidth="1"/>
    <col min="6927" max="6927" width="10.109375" style="32" customWidth="1"/>
    <col min="6928" max="6928" width="10.44140625" style="32" customWidth="1"/>
    <col min="6929" max="7168" width="9.109375" style="32"/>
    <col min="7169" max="7171" width="0" style="32" hidden="1" customWidth="1"/>
    <col min="7172" max="7172" width="0.88671875" style="32" customWidth="1"/>
    <col min="7173" max="7173" width="59.44140625" style="32" customWidth="1"/>
    <col min="7174" max="7174" width="5.33203125" style="32" customWidth="1"/>
    <col min="7175" max="7175" width="4" style="32" customWidth="1"/>
    <col min="7176" max="7176" width="4.5546875" style="32" customWidth="1"/>
    <col min="7177" max="7177" width="4.44140625" style="32" customWidth="1"/>
    <col min="7178" max="7178" width="3.88671875" style="32" customWidth="1"/>
    <col min="7179" max="7179" width="4.6640625" style="32" customWidth="1"/>
    <col min="7180" max="7180" width="6.88671875" style="32" customWidth="1"/>
    <col min="7181" max="7181" width="4.5546875" style="32" customWidth="1"/>
    <col min="7182" max="7182" width="11" style="32" customWidth="1"/>
    <col min="7183" max="7183" width="10.109375" style="32" customWidth="1"/>
    <col min="7184" max="7184" width="10.44140625" style="32" customWidth="1"/>
    <col min="7185" max="7424" width="9.109375" style="32"/>
    <col min="7425" max="7427" width="0" style="32" hidden="1" customWidth="1"/>
    <col min="7428" max="7428" width="0.88671875" style="32" customWidth="1"/>
    <col min="7429" max="7429" width="59.44140625" style="32" customWidth="1"/>
    <col min="7430" max="7430" width="5.33203125" style="32" customWidth="1"/>
    <col min="7431" max="7431" width="4" style="32" customWidth="1"/>
    <col min="7432" max="7432" width="4.5546875" style="32" customWidth="1"/>
    <col min="7433" max="7433" width="4.44140625" style="32" customWidth="1"/>
    <col min="7434" max="7434" width="3.88671875" style="32" customWidth="1"/>
    <col min="7435" max="7435" width="4.6640625" style="32" customWidth="1"/>
    <col min="7436" max="7436" width="6.88671875" style="32" customWidth="1"/>
    <col min="7437" max="7437" width="4.5546875" style="32" customWidth="1"/>
    <col min="7438" max="7438" width="11" style="32" customWidth="1"/>
    <col min="7439" max="7439" width="10.109375" style="32" customWidth="1"/>
    <col min="7440" max="7440" width="10.44140625" style="32" customWidth="1"/>
    <col min="7441" max="7680" width="9.109375" style="32"/>
    <col min="7681" max="7683" width="0" style="32" hidden="1" customWidth="1"/>
    <col min="7684" max="7684" width="0.88671875" style="32" customWidth="1"/>
    <col min="7685" max="7685" width="59.44140625" style="32" customWidth="1"/>
    <col min="7686" max="7686" width="5.33203125" style="32" customWidth="1"/>
    <col min="7687" max="7687" width="4" style="32" customWidth="1"/>
    <col min="7688" max="7688" width="4.5546875" style="32" customWidth="1"/>
    <col min="7689" max="7689" width="4.44140625" style="32" customWidth="1"/>
    <col min="7690" max="7690" width="3.88671875" style="32" customWidth="1"/>
    <col min="7691" max="7691" width="4.6640625" style="32" customWidth="1"/>
    <col min="7692" max="7692" width="6.88671875" style="32" customWidth="1"/>
    <col min="7693" max="7693" width="4.5546875" style="32" customWidth="1"/>
    <col min="7694" max="7694" width="11" style="32" customWidth="1"/>
    <col min="7695" max="7695" width="10.109375" style="32" customWidth="1"/>
    <col min="7696" max="7696" width="10.44140625" style="32" customWidth="1"/>
    <col min="7697" max="7936" width="9.109375" style="32"/>
    <col min="7937" max="7939" width="0" style="32" hidden="1" customWidth="1"/>
    <col min="7940" max="7940" width="0.88671875" style="32" customWidth="1"/>
    <col min="7941" max="7941" width="59.44140625" style="32" customWidth="1"/>
    <col min="7942" max="7942" width="5.33203125" style="32" customWidth="1"/>
    <col min="7943" max="7943" width="4" style="32" customWidth="1"/>
    <col min="7944" max="7944" width="4.5546875" style="32" customWidth="1"/>
    <col min="7945" max="7945" width="4.44140625" style="32" customWidth="1"/>
    <col min="7946" max="7946" width="3.88671875" style="32" customWidth="1"/>
    <col min="7947" max="7947" width="4.6640625" style="32" customWidth="1"/>
    <col min="7948" max="7948" width="6.88671875" style="32" customWidth="1"/>
    <col min="7949" max="7949" width="4.5546875" style="32" customWidth="1"/>
    <col min="7950" max="7950" width="11" style="32" customWidth="1"/>
    <col min="7951" max="7951" width="10.109375" style="32" customWidth="1"/>
    <col min="7952" max="7952" width="10.44140625" style="32" customWidth="1"/>
    <col min="7953" max="8192" width="9.109375" style="32"/>
    <col min="8193" max="8195" width="0" style="32" hidden="1" customWidth="1"/>
    <col min="8196" max="8196" width="0.88671875" style="32" customWidth="1"/>
    <col min="8197" max="8197" width="59.44140625" style="32" customWidth="1"/>
    <col min="8198" max="8198" width="5.33203125" style="32" customWidth="1"/>
    <col min="8199" max="8199" width="4" style="32" customWidth="1"/>
    <col min="8200" max="8200" width="4.5546875" style="32" customWidth="1"/>
    <col min="8201" max="8201" width="4.44140625" style="32" customWidth="1"/>
    <col min="8202" max="8202" width="3.88671875" style="32" customWidth="1"/>
    <col min="8203" max="8203" width="4.6640625" style="32" customWidth="1"/>
    <col min="8204" max="8204" width="6.88671875" style="32" customWidth="1"/>
    <col min="8205" max="8205" width="4.5546875" style="32" customWidth="1"/>
    <col min="8206" max="8206" width="11" style="32" customWidth="1"/>
    <col min="8207" max="8207" width="10.109375" style="32" customWidth="1"/>
    <col min="8208" max="8208" width="10.44140625" style="32" customWidth="1"/>
    <col min="8209" max="8448" width="9.109375" style="32"/>
    <col min="8449" max="8451" width="0" style="32" hidden="1" customWidth="1"/>
    <col min="8452" max="8452" width="0.88671875" style="32" customWidth="1"/>
    <col min="8453" max="8453" width="59.44140625" style="32" customWidth="1"/>
    <col min="8454" max="8454" width="5.33203125" style="32" customWidth="1"/>
    <col min="8455" max="8455" width="4" style="32" customWidth="1"/>
    <col min="8456" max="8456" width="4.5546875" style="32" customWidth="1"/>
    <col min="8457" max="8457" width="4.44140625" style="32" customWidth="1"/>
    <col min="8458" max="8458" width="3.88671875" style="32" customWidth="1"/>
    <col min="8459" max="8459" width="4.6640625" style="32" customWidth="1"/>
    <col min="8460" max="8460" width="6.88671875" style="32" customWidth="1"/>
    <col min="8461" max="8461" width="4.5546875" style="32" customWidth="1"/>
    <col min="8462" max="8462" width="11" style="32" customWidth="1"/>
    <col min="8463" max="8463" width="10.109375" style="32" customWidth="1"/>
    <col min="8464" max="8464" width="10.44140625" style="32" customWidth="1"/>
    <col min="8465" max="8704" width="9.109375" style="32"/>
    <col min="8705" max="8707" width="0" style="32" hidden="1" customWidth="1"/>
    <col min="8708" max="8708" width="0.88671875" style="32" customWidth="1"/>
    <col min="8709" max="8709" width="59.44140625" style="32" customWidth="1"/>
    <col min="8710" max="8710" width="5.33203125" style="32" customWidth="1"/>
    <col min="8711" max="8711" width="4" style="32" customWidth="1"/>
    <col min="8712" max="8712" width="4.5546875" style="32" customWidth="1"/>
    <col min="8713" max="8713" width="4.44140625" style="32" customWidth="1"/>
    <col min="8714" max="8714" width="3.88671875" style="32" customWidth="1"/>
    <col min="8715" max="8715" width="4.6640625" style="32" customWidth="1"/>
    <col min="8716" max="8716" width="6.88671875" style="32" customWidth="1"/>
    <col min="8717" max="8717" width="4.5546875" style="32" customWidth="1"/>
    <col min="8718" max="8718" width="11" style="32" customWidth="1"/>
    <col min="8719" max="8719" width="10.109375" style="32" customWidth="1"/>
    <col min="8720" max="8720" width="10.44140625" style="32" customWidth="1"/>
    <col min="8721" max="8960" width="9.109375" style="32"/>
    <col min="8961" max="8963" width="0" style="32" hidden="1" customWidth="1"/>
    <col min="8964" max="8964" width="0.88671875" style="32" customWidth="1"/>
    <col min="8965" max="8965" width="59.44140625" style="32" customWidth="1"/>
    <col min="8966" max="8966" width="5.33203125" style="32" customWidth="1"/>
    <col min="8967" max="8967" width="4" style="32" customWidth="1"/>
    <col min="8968" max="8968" width="4.5546875" style="32" customWidth="1"/>
    <col min="8969" max="8969" width="4.44140625" style="32" customWidth="1"/>
    <col min="8970" max="8970" width="3.88671875" style="32" customWidth="1"/>
    <col min="8971" max="8971" width="4.6640625" style="32" customWidth="1"/>
    <col min="8972" max="8972" width="6.88671875" style="32" customWidth="1"/>
    <col min="8973" max="8973" width="4.5546875" style="32" customWidth="1"/>
    <col min="8974" max="8974" width="11" style="32" customWidth="1"/>
    <col min="8975" max="8975" width="10.109375" style="32" customWidth="1"/>
    <col min="8976" max="8976" width="10.44140625" style="32" customWidth="1"/>
    <col min="8977" max="9216" width="9.109375" style="32"/>
    <col min="9217" max="9219" width="0" style="32" hidden="1" customWidth="1"/>
    <col min="9220" max="9220" width="0.88671875" style="32" customWidth="1"/>
    <col min="9221" max="9221" width="59.44140625" style="32" customWidth="1"/>
    <col min="9222" max="9222" width="5.33203125" style="32" customWidth="1"/>
    <col min="9223" max="9223" width="4" style="32" customWidth="1"/>
    <col min="9224" max="9224" width="4.5546875" style="32" customWidth="1"/>
    <col min="9225" max="9225" width="4.44140625" style="32" customWidth="1"/>
    <col min="9226" max="9226" width="3.88671875" style="32" customWidth="1"/>
    <col min="9227" max="9227" width="4.6640625" style="32" customWidth="1"/>
    <col min="9228" max="9228" width="6.88671875" style="32" customWidth="1"/>
    <col min="9229" max="9229" width="4.5546875" style="32" customWidth="1"/>
    <col min="9230" max="9230" width="11" style="32" customWidth="1"/>
    <col min="9231" max="9231" width="10.109375" style="32" customWidth="1"/>
    <col min="9232" max="9232" width="10.44140625" style="32" customWidth="1"/>
    <col min="9233" max="9472" width="9.109375" style="32"/>
    <col min="9473" max="9475" width="0" style="32" hidden="1" customWidth="1"/>
    <col min="9476" max="9476" width="0.88671875" style="32" customWidth="1"/>
    <col min="9477" max="9477" width="59.44140625" style="32" customWidth="1"/>
    <col min="9478" max="9478" width="5.33203125" style="32" customWidth="1"/>
    <col min="9479" max="9479" width="4" style="32" customWidth="1"/>
    <col min="9480" max="9480" width="4.5546875" style="32" customWidth="1"/>
    <col min="9481" max="9481" width="4.44140625" style="32" customWidth="1"/>
    <col min="9482" max="9482" width="3.88671875" style="32" customWidth="1"/>
    <col min="9483" max="9483" width="4.6640625" style="32" customWidth="1"/>
    <col min="9484" max="9484" width="6.88671875" style="32" customWidth="1"/>
    <col min="9485" max="9485" width="4.5546875" style="32" customWidth="1"/>
    <col min="9486" max="9486" width="11" style="32" customWidth="1"/>
    <col min="9487" max="9487" width="10.109375" style="32" customWidth="1"/>
    <col min="9488" max="9488" width="10.44140625" style="32" customWidth="1"/>
    <col min="9489" max="9728" width="9.109375" style="32"/>
    <col min="9729" max="9731" width="0" style="32" hidden="1" customWidth="1"/>
    <col min="9732" max="9732" width="0.88671875" style="32" customWidth="1"/>
    <col min="9733" max="9733" width="59.44140625" style="32" customWidth="1"/>
    <col min="9734" max="9734" width="5.33203125" style="32" customWidth="1"/>
    <col min="9735" max="9735" width="4" style="32" customWidth="1"/>
    <col min="9736" max="9736" width="4.5546875" style="32" customWidth="1"/>
    <col min="9737" max="9737" width="4.44140625" style="32" customWidth="1"/>
    <col min="9738" max="9738" width="3.88671875" style="32" customWidth="1"/>
    <col min="9739" max="9739" width="4.6640625" style="32" customWidth="1"/>
    <col min="9740" max="9740" width="6.88671875" style="32" customWidth="1"/>
    <col min="9741" max="9741" width="4.5546875" style="32" customWidth="1"/>
    <col min="9742" max="9742" width="11" style="32" customWidth="1"/>
    <col min="9743" max="9743" width="10.109375" style="32" customWidth="1"/>
    <col min="9744" max="9744" width="10.44140625" style="32" customWidth="1"/>
    <col min="9745" max="9984" width="9.109375" style="32"/>
    <col min="9985" max="9987" width="0" style="32" hidden="1" customWidth="1"/>
    <col min="9988" max="9988" width="0.88671875" style="32" customWidth="1"/>
    <col min="9989" max="9989" width="59.44140625" style="32" customWidth="1"/>
    <col min="9990" max="9990" width="5.33203125" style="32" customWidth="1"/>
    <col min="9991" max="9991" width="4" style="32" customWidth="1"/>
    <col min="9992" max="9992" width="4.5546875" style="32" customWidth="1"/>
    <col min="9993" max="9993" width="4.44140625" style="32" customWidth="1"/>
    <col min="9994" max="9994" width="3.88671875" style="32" customWidth="1"/>
    <col min="9995" max="9995" width="4.6640625" style="32" customWidth="1"/>
    <col min="9996" max="9996" width="6.88671875" style="32" customWidth="1"/>
    <col min="9997" max="9997" width="4.5546875" style="32" customWidth="1"/>
    <col min="9998" max="9998" width="11" style="32" customWidth="1"/>
    <col min="9999" max="9999" width="10.109375" style="32" customWidth="1"/>
    <col min="10000" max="10000" width="10.44140625" style="32" customWidth="1"/>
    <col min="10001" max="10240" width="9.109375" style="32"/>
    <col min="10241" max="10243" width="0" style="32" hidden="1" customWidth="1"/>
    <col min="10244" max="10244" width="0.88671875" style="32" customWidth="1"/>
    <col min="10245" max="10245" width="59.44140625" style="32" customWidth="1"/>
    <col min="10246" max="10246" width="5.33203125" style="32" customWidth="1"/>
    <col min="10247" max="10247" width="4" style="32" customWidth="1"/>
    <col min="10248" max="10248" width="4.5546875" style="32" customWidth="1"/>
    <col min="10249" max="10249" width="4.44140625" style="32" customWidth="1"/>
    <col min="10250" max="10250" width="3.88671875" style="32" customWidth="1"/>
    <col min="10251" max="10251" width="4.6640625" style="32" customWidth="1"/>
    <col min="10252" max="10252" width="6.88671875" style="32" customWidth="1"/>
    <col min="10253" max="10253" width="4.5546875" style="32" customWidth="1"/>
    <col min="10254" max="10254" width="11" style="32" customWidth="1"/>
    <col min="10255" max="10255" width="10.109375" style="32" customWidth="1"/>
    <col min="10256" max="10256" width="10.44140625" style="32" customWidth="1"/>
    <col min="10257" max="10496" width="9.109375" style="32"/>
    <col min="10497" max="10499" width="0" style="32" hidden="1" customWidth="1"/>
    <col min="10500" max="10500" width="0.88671875" style="32" customWidth="1"/>
    <col min="10501" max="10501" width="59.44140625" style="32" customWidth="1"/>
    <col min="10502" max="10502" width="5.33203125" style="32" customWidth="1"/>
    <col min="10503" max="10503" width="4" style="32" customWidth="1"/>
    <col min="10504" max="10504" width="4.5546875" style="32" customWidth="1"/>
    <col min="10505" max="10505" width="4.44140625" style="32" customWidth="1"/>
    <col min="10506" max="10506" width="3.88671875" style="32" customWidth="1"/>
    <col min="10507" max="10507" width="4.6640625" style="32" customWidth="1"/>
    <col min="10508" max="10508" width="6.88671875" style="32" customWidth="1"/>
    <col min="10509" max="10509" width="4.5546875" style="32" customWidth="1"/>
    <col min="10510" max="10510" width="11" style="32" customWidth="1"/>
    <col min="10511" max="10511" width="10.109375" style="32" customWidth="1"/>
    <col min="10512" max="10512" width="10.44140625" style="32" customWidth="1"/>
    <col min="10513" max="10752" width="9.109375" style="32"/>
    <col min="10753" max="10755" width="0" style="32" hidden="1" customWidth="1"/>
    <col min="10756" max="10756" width="0.88671875" style="32" customWidth="1"/>
    <col min="10757" max="10757" width="59.44140625" style="32" customWidth="1"/>
    <col min="10758" max="10758" width="5.33203125" style="32" customWidth="1"/>
    <col min="10759" max="10759" width="4" style="32" customWidth="1"/>
    <col min="10760" max="10760" width="4.5546875" style="32" customWidth="1"/>
    <col min="10761" max="10761" width="4.44140625" style="32" customWidth="1"/>
    <col min="10762" max="10762" width="3.88671875" style="32" customWidth="1"/>
    <col min="10763" max="10763" width="4.6640625" style="32" customWidth="1"/>
    <col min="10764" max="10764" width="6.88671875" style="32" customWidth="1"/>
    <col min="10765" max="10765" width="4.5546875" style="32" customWidth="1"/>
    <col min="10766" max="10766" width="11" style="32" customWidth="1"/>
    <col min="10767" max="10767" width="10.109375" style="32" customWidth="1"/>
    <col min="10768" max="10768" width="10.44140625" style="32" customWidth="1"/>
    <col min="10769" max="11008" width="9.109375" style="32"/>
    <col min="11009" max="11011" width="0" style="32" hidden="1" customWidth="1"/>
    <col min="11012" max="11012" width="0.88671875" style="32" customWidth="1"/>
    <col min="11013" max="11013" width="59.44140625" style="32" customWidth="1"/>
    <col min="11014" max="11014" width="5.33203125" style="32" customWidth="1"/>
    <col min="11015" max="11015" width="4" style="32" customWidth="1"/>
    <col min="11016" max="11016" width="4.5546875" style="32" customWidth="1"/>
    <col min="11017" max="11017" width="4.44140625" style="32" customWidth="1"/>
    <col min="11018" max="11018" width="3.88671875" style="32" customWidth="1"/>
    <col min="11019" max="11019" width="4.6640625" style="32" customWidth="1"/>
    <col min="11020" max="11020" width="6.88671875" style="32" customWidth="1"/>
    <col min="11021" max="11021" width="4.5546875" style="32" customWidth="1"/>
    <col min="11022" max="11022" width="11" style="32" customWidth="1"/>
    <col min="11023" max="11023" width="10.109375" style="32" customWidth="1"/>
    <col min="11024" max="11024" width="10.44140625" style="32" customWidth="1"/>
    <col min="11025" max="11264" width="9.109375" style="32"/>
    <col min="11265" max="11267" width="0" style="32" hidden="1" customWidth="1"/>
    <col min="11268" max="11268" width="0.88671875" style="32" customWidth="1"/>
    <col min="11269" max="11269" width="59.44140625" style="32" customWidth="1"/>
    <col min="11270" max="11270" width="5.33203125" style="32" customWidth="1"/>
    <col min="11271" max="11271" width="4" style="32" customWidth="1"/>
    <col min="11272" max="11272" width="4.5546875" style="32" customWidth="1"/>
    <col min="11273" max="11273" width="4.44140625" style="32" customWidth="1"/>
    <col min="11274" max="11274" width="3.88671875" style="32" customWidth="1"/>
    <col min="11275" max="11275" width="4.6640625" style="32" customWidth="1"/>
    <col min="11276" max="11276" width="6.88671875" style="32" customWidth="1"/>
    <col min="11277" max="11277" width="4.5546875" style="32" customWidth="1"/>
    <col min="11278" max="11278" width="11" style="32" customWidth="1"/>
    <col min="11279" max="11279" width="10.109375" style="32" customWidth="1"/>
    <col min="11280" max="11280" width="10.44140625" style="32" customWidth="1"/>
    <col min="11281" max="11520" width="9.109375" style="32"/>
    <col min="11521" max="11523" width="0" style="32" hidden="1" customWidth="1"/>
    <col min="11524" max="11524" width="0.88671875" style="32" customWidth="1"/>
    <col min="11525" max="11525" width="59.44140625" style="32" customWidth="1"/>
    <col min="11526" max="11526" width="5.33203125" style="32" customWidth="1"/>
    <col min="11527" max="11527" width="4" style="32" customWidth="1"/>
    <col min="11528" max="11528" width="4.5546875" style="32" customWidth="1"/>
    <col min="11529" max="11529" width="4.44140625" style="32" customWidth="1"/>
    <col min="11530" max="11530" width="3.88671875" style="32" customWidth="1"/>
    <col min="11531" max="11531" width="4.6640625" style="32" customWidth="1"/>
    <col min="11532" max="11532" width="6.88671875" style="32" customWidth="1"/>
    <col min="11533" max="11533" width="4.5546875" style="32" customWidth="1"/>
    <col min="11534" max="11534" width="11" style="32" customWidth="1"/>
    <col min="11535" max="11535" width="10.109375" style="32" customWidth="1"/>
    <col min="11536" max="11536" width="10.44140625" style="32" customWidth="1"/>
    <col min="11537" max="11776" width="9.109375" style="32"/>
    <col min="11777" max="11779" width="0" style="32" hidden="1" customWidth="1"/>
    <col min="11780" max="11780" width="0.88671875" style="32" customWidth="1"/>
    <col min="11781" max="11781" width="59.44140625" style="32" customWidth="1"/>
    <col min="11782" max="11782" width="5.33203125" style="32" customWidth="1"/>
    <col min="11783" max="11783" width="4" style="32" customWidth="1"/>
    <col min="11784" max="11784" width="4.5546875" style="32" customWidth="1"/>
    <col min="11785" max="11785" width="4.44140625" style="32" customWidth="1"/>
    <col min="11786" max="11786" width="3.88671875" style="32" customWidth="1"/>
    <col min="11787" max="11787" width="4.6640625" style="32" customWidth="1"/>
    <col min="11788" max="11788" width="6.88671875" style="32" customWidth="1"/>
    <col min="11789" max="11789" width="4.5546875" style="32" customWidth="1"/>
    <col min="11790" max="11790" width="11" style="32" customWidth="1"/>
    <col min="11791" max="11791" width="10.109375" style="32" customWidth="1"/>
    <col min="11792" max="11792" width="10.44140625" style="32" customWidth="1"/>
    <col min="11793" max="12032" width="9.109375" style="32"/>
    <col min="12033" max="12035" width="0" style="32" hidden="1" customWidth="1"/>
    <col min="12036" max="12036" width="0.88671875" style="32" customWidth="1"/>
    <col min="12037" max="12037" width="59.44140625" style="32" customWidth="1"/>
    <col min="12038" max="12038" width="5.33203125" style="32" customWidth="1"/>
    <col min="12039" max="12039" width="4" style="32" customWidth="1"/>
    <col min="12040" max="12040" width="4.5546875" style="32" customWidth="1"/>
    <col min="12041" max="12041" width="4.44140625" style="32" customWidth="1"/>
    <col min="12042" max="12042" width="3.88671875" style="32" customWidth="1"/>
    <col min="12043" max="12043" width="4.6640625" style="32" customWidth="1"/>
    <col min="12044" max="12044" width="6.88671875" style="32" customWidth="1"/>
    <col min="12045" max="12045" width="4.5546875" style="32" customWidth="1"/>
    <col min="12046" max="12046" width="11" style="32" customWidth="1"/>
    <col min="12047" max="12047" width="10.109375" style="32" customWidth="1"/>
    <col min="12048" max="12048" width="10.44140625" style="32" customWidth="1"/>
    <col min="12049" max="12288" width="9.109375" style="32"/>
    <col min="12289" max="12291" width="0" style="32" hidden="1" customWidth="1"/>
    <col min="12292" max="12292" width="0.88671875" style="32" customWidth="1"/>
    <col min="12293" max="12293" width="59.44140625" style="32" customWidth="1"/>
    <col min="12294" max="12294" width="5.33203125" style="32" customWidth="1"/>
    <col min="12295" max="12295" width="4" style="32" customWidth="1"/>
    <col min="12296" max="12296" width="4.5546875" style="32" customWidth="1"/>
    <col min="12297" max="12297" width="4.44140625" style="32" customWidth="1"/>
    <col min="12298" max="12298" width="3.88671875" style="32" customWidth="1"/>
    <col min="12299" max="12299" width="4.6640625" style="32" customWidth="1"/>
    <col min="12300" max="12300" width="6.88671875" style="32" customWidth="1"/>
    <col min="12301" max="12301" width="4.5546875" style="32" customWidth="1"/>
    <col min="12302" max="12302" width="11" style="32" customWidth="1"/>
    <col min="12303" max="12303" width="10.109375" style="32" customWidth="1"/>
    <col min="12304" max="12304" width="10.44140625" style="32" customWidth="1"/>
    <col min="12305" max="12544" width="9.109375" style="32"/>
    <col min="12545" max="12547" width="0" style="32" hidden="1" customWidth="1"/>
    <col min="12548" max="12548" width="0.88671875" style="32" customWidth="1"/>
    <col min="12549" max="12549" width="59.44140625" style="32" customWidth="1"/>
    <col min="12550" max="12550" width="5.33203125" style="32" customWidth="1"/>
    <col min="12551" max="12551" width="4" style="32" customWidth="1"/>
    <col min="12552" max="12552" width="4.5546875" style="32" customWidth="1"/>
    <col min="12553" max="12553" width="4.44140625" style="32" customWidth="1"/>
    <col min="12554" max="12554" width="3.88671875" style="32" customWidth="1"/>
    <col min="12555" max="12555" width="4.6640625" style="32" customWidth="1"/>
    <col min="12556" max="12556" width="6.88671875" style="32" customWidth="1"/>
    <col min="12557" max="12557" width="4.5546875" style="32" customWidth="1"/>
    <col min="12558" max="12558" width="11" style="32" customWidth="1"/>
    <col min="12559" max="12559" width="10.109375" style="32" customWidth="1"/>
    <col min="12560" max="12560" width="10.44140625" style="32" customWidth="1"/>
    <col min="12561" max="12800" width="9.109375" style="32"/>
    <col min="12801" max="12803" width="0" style="32" hidden="1" customWidth="1"/>
    <col min="12804" max="12804" width="0.88671875" style="32" customWidth="1"/>
    <col min="12805" max="12805" width="59.44140625" style="32" customWidth="1"/>
    <col min="12806" max="12806" width="5.33203125" style="32" customWidth="1"/>
    <col min="12807" max="12807" width="4" style="32" customWidth="1"/>
    <col min="12808" max="12808" width="4.5546875" style="32" customWidth="1"/>
    <col min="12809" max="12809" width="4.44140625" style="32" customWidth="1"/>
    <col min="12810" max="12810" width="3.88671875" style="32" customWidth="1"/>
    <col min="12811" max="12811" width="4.6640625" style="32" customWidth="1"/>
    <col min="12812" max="12812" width="6.88671875" style="32" customWidth="1"/>
    <col min="12813" max="12813" width="4.5546875" style="32" customWidth="1"/>
    <col min="12814" max="12814" width="11" style="32" customWidth="1"/>
    <col min="12815" max="12815" width="10.109375" style="32" customWidth="1"/>
    <col min="12816" max="12816" width="10.44140625" style="32" customWidth="1"/>
    <col min="12817" max="13056" width="9.109375" style="32"/>
    <col min="13057" max="13059" width="0" style="32" hidden="1" customWidth="1"/>
    <col min="13060" max="13060" width="0.88671875" style="32" customWidth="1"/>
    <col min="13061" max="13061" width="59.44140625" style="32" customWidth="1"/>
    <col min="13062" max="13062" width="5.33203125" style="32" customWidth="1"/>
    <col min="13063" max="13063" width="4" style="32" customWidth="1"/>
    <col min="13064" max="13064" width="4.5546875" style="32" customWidth="1"/>
    <col min="13065" max="13065" width="4.44140625" style="32" customWidth="1"/>
    <col min="13066" max="13066" width="3.88671875" style="32" customWidth="1"/>
    <col min="13067" max="13067" width="4.6640625" style="32" customWidth="1"/>
    <col min="13068" max="13068" width="6.88671875" style="32" customWidth="1"/>
    <col min="13069" max="13069" width="4.5546875" style="32" customWidth="1"/>
    <col min="13070" max="13070" width="11" style="32" customWidth="1"/>
    <col min="13071" max="13071" width="10.109375" style="32" customWidth="1"/>
    <col min="13072" max="13072" width="10.44140625" style="32" customWidth="1"/>
    <col min="13073" max="13312" width="9.109375" style="32"/>
    <col min="13313" max="13315" width="0" style="32" hidden="1" customWidth="1"/>
    <col min="13316" max="13316" width="0.88671875" style="32" customWidth="1"/>
    <col min="13317" max="13317" width="59.44140625" style="32" customWidth="1"/>
    <col min="13318" max="13318" width="5.33203125" style="32" customWidth="1"/>
    <col min="13319" max="13319" width="4" style="32" customWidth="1"/>
    <col min="13320" max="13320" width="4.5546875" style="32" customWidth="1"/>
    <col min="13321" max="13321" width="4.44140625" style="32" customWidth="1"/>
    <col min="13322" max="13322" width="3.88671875" style="32" customWidth="1"/>
    <col min="13323" max="13323" width="4.6640625" style="32" customWidth="1"/>
    <col min="13324" max="13324" width="6.88671875" style="32" customWidth="1"/>
    <col min="13325" max="13325" width="4.5546875" style="32" customWidth="1"/>
    <col min="13326" max="13326" width="11" style="32" customWidth="1"/>
    <col min="13327" max="13327" width="10.109375" style="32" customWidth="1"/>
    <col min="13328" max="13328" width="10.44140625" style="32" customWidth="1"/>
    <col min="13329" max="13568" width="9.109375" style="32"/>
    <col min="13569" max="13571" width="0" style="32" hidden="1" customWidth="1"/>
    <col min="13572" max="13572" width="0.88671875" style="32" customWidth="1"/>
    <col min="13573" max="13573" width="59.44140625" style="32" customWidth="1"/>
    <col min="13574" max="13574" width="5.33203125" style="32" customWidth="1"/>
    <col min="13575" max="13575" width="4" style="32" customWidth="1"/>
    <col min="13576" max="13576" width="4.5546875" style="32" customWidth="1"/>
    <col min="13577" max="13577" width="4.44140625" style="32" customWidth="1"/>
    <col min="13578" max="13578" width="3.88671875" style="32" customWidth="1"/>
    <col min="13579" max="13579" width="4.6640625" style="32" customWidth="1"/>
    <col min="13580" max="13580" width="6.88671875" style="32" customWidth="1"/>
    <col min="13581" max="13581" width="4.5546875" style="32" customWidth="1"/>
    <col min="13582" max="13582" width="11" style="32" customWidth="1"/>
    <col min="13583" max="13583" width="10.109375" style="32" customWidth="1"/>
    <col min="13584" max="13584" width="10.44140625" style="32" customWidth="1"/>
    <col min="13585" max="13824" width="9.109375" style="32"/>
    <col min="13825" max="13827" width="0" style="32" hidden="1" customWidth="1"/>
    <col min="13828" max="13828" width="0.88671875" style="32" customWidth="1"/>
    <col min="13829" max="13829" width="59.44140625" style="32" customWidth="1"/>
    <col min="13830" max="13830" width="5.33203125" style="32" customWidth="1"/>
    <col min="13831" max="13831" width="4" style="32" customWidth="1"/>
    <col min="13832" max="13832" width="4.5546875" style="32" customWidth="1"/>
    <col min="13833" max="13833" width="4.44140625" style="32" customWidth="1"/>
    <col min="13834" max="13834" width="3.88671875" style="32" customWidth="1"/>
    <col min="13835" max="13835" width="4.6640625" style="32" customWidth="1"/>
    <col min="13836" max="13836" width="6.88671875" style="32" customWidth="1"/>
    <col min="13837" max="13837" width="4.5546875" style="32" customWidth="1"/>
    <col min="13838" max="13838" width="11" style="32" customWidth="1"/>
    <col min="13839" max="13839" width="10.109375" style="32" customWidth="1"/>
    <col min="13840" max="13840" width="10.44140625" style="32" customWidth="1"/>
    <col min="13841" max="14080" width="9.109375" style="32"/>
    <col min="14081" max="14083" width="0" style="32" hidden="1" customWidth="1"/>
    <col min="14084" max="14084" width="0.88671875" style="32" customWidth="1"/>
    <col min="14085" max="14085" width="59.44140625" style="32" customWidth="1"/>
    <col min="14086" max="14086" width="5.33203125" style="32" customWidth="1"/>
    <col min="14087" max="14087" width="4" style="32" customWidth="1"/>
    <col min="14088" max="14088" width="4.5546875" style="32" customWidth="1"/>
    <col min="14089" max="14089" width="4.44140625" style="32" customWidth="1"/>
    <col min="14090" max="14090" width="3.88671875" style="32" customWidth="1"/>
    <col min="14091" max="14091" width="4.6640625" style="32" customWidth="1"/>
    <col min="14092" max="14092" width="6.88671875" style="32" customWidth="1"/>
    <col min="14093" max="14093" width="4.5546875" style="32" customWidth="1"/>
    <col min="14094" max="14094" width="11" style="32" customWidth="1"/>
    <col min="14095" max="14095" width="10.109375" style="32" customWidth="1"/>
    <col min="14096" max="14096" width="10.44140625" style="32" customWidth="1"/>
    <col min="14097" max="14336" width="9.109375" style="32"/>
    <col min="14337" max="14339" width="0" style="32" hidden="1" customWidth="1"/>
    <col min="14340" max="14340" width="0.88671875" style="32" customWidth="1"/>
    <col min="14341" max="14341" width="59.44140625" style="32" customWidth="1"/>
    <col min="14342" max="14342" width="5.33203125" style="32" customWidth="1"/>
    <col min="14343" max="14343" width="4" style="32" customWidth="1"/>
    <col min="14344" max="14344" width="4.5546875" style="32" customWidth="1"/>
    <col min="14345" max="14345" width="4.44140625" style="32" customWidth="1"/>
    <col min="14346" max="14346" width="3.88671875" style="32" customWidth="1"/>
    <col min="14347" max="14347" width="4.6640625" style="32" customWidth="1"/>
    <col min="14348" max="14348" width="6.88671875" style="32" customWidth="1"/>
    <col min="14349" max="14349" width="4.5546875" style="32" customWidth="1"/>
    <col min="14350" max="14350" width="11" style="32" customWidth="1"/>
    <col min="14351" max="14351" width="10.109375" style="32" customWidth="1"/>
    <col min="14352" max="14352" width="10.44140625" style="32" customWidth="1"/>
    <col min="14353" max="14592" width="9.109375" style="32"/>
    <col min="14593" max="14595" width="0" style="32" hidden="1" customWidth="1"/>
    <col min="14596" max="14596" width="0.88671875" style="32" customWidth="1"/>
    <col min="14597" max="14597" width="59.44140625" style="32" customWidth="1"/>
    <col min="14598" max="14598" width="5.33203125" style="32" customWidth="1"/>
    <col min="14599" max="14599" width="4" style="32" customWidth="1"/>
    <col min="14600" max="14600" width="4.5546875" style="32" customWidth="1"/>
    <col min="14601" max="14601" width="4.44140625" style="32" customWidth="1"/>
    <col min="14602" max="14602" width="3.88671875" style="32" customWidth="1"/>
    <col min="14603" max="14603" width="4.6640625" style="32" customWidth="1"/>
    <col min="14604" max="14604" width="6.88671875" style="32" customWidth="1"/>
    <col min="14605" max="14605" width="4.5546875" style="32" customWidth="1"/>
    <col min="14606" max="14606" width="11" style="32" customWidth="1"/>
    <col min="14607" max="14607" width="10.109375" style="32" customWidth="1"/>
    <col min="14608" max="14608" width="10.44140625" style="32" customWidth="1"/>
    <col min="14609" max="14848" width="9.109375" style="32"/>
    <col min="14849" max="14851" width="0" style="32" hidden="1" customWidth="1"/>
    <col min="14852" max="14852" width="0.88671875" style="32" customWidth="1"/>
    <col min="14853" max="14853" width="59.44140625" style="32" customWidth="1"/>
    <col min="14854" max="14854" width="5.33203125" style="32" customWidth="1"/>
    <col min="14855" max="14855" width="4" style="32" customWidth="1"/>
    <col min="14856" max="14856" width="4.5546875" style="32" customWidth="1"/>
    <col min="14857" max="14857" width="4.44140625" style="32" customWidth="1"/>
    <col min="14858" max="14858" width="3.88671875" style="32" customWidth="1"/>
    <col min="14859" max="14859" width="4.6640625" style="32" customWidth="1"/>
    <col min="14860" max="14860" width="6.88671875" style="32" customWidth="1"/>
    <col min="14861" max="14861" width="4.5546875" style="32" customWidth="1"/>
    <col min="14862" max="14862" width="11" style="32" customWidth="1"/>
    <col min="14863" max="14863" width="10.109375" style="32" customWidth="1"/>
    <col min="14864" max="14864" width="10.44140625" style="32" customWidth="1"/>
    <col min="14865" max="15104" width="9.109375" style="32"/>
    <col min="15105" max="15107" width="0" style="32" hidden="1" customWidth="1"/>
    <col min="15108" max="15108" width="0.88671875" style="32" customWidth="1"/>
    <col min="15109" max="15109" width="59.44140625" style="32" customWidth="1"/>
    <col min="15110" max="15110" width="5.33203125" style="32" customWidth="1"/>
    <col min="15111" max="15111" width="4" style="32" customWidth="1"/>
    <col min="15112" max="15112" width="4.5546875" style="32" customWidth="1"/>
    <col min="15113" max="15113" width="4.44140625" style="32" customWidth="1"/>
    <col min="15114" max="15114" width="3.88671875" style="32" customWidth="1"/>
    <col min="15115" max="15115" width="4.6640625" style="32" customWidth="1"/>
    <col min="15116" max="15116" width="6.88671875" style="32" customWidth="1"/>
    <col min="15117" max="15117" width="4.5546875" style="32" customWidth="1"/>
    <col min="15118" max="15118" width="11" style="32" customWidth="1"/>
    <col min="15119" max="15119" width="10.109375" style="32" customWidth="1"/>
    <col min="15120" max="15120" width="10.44140625" style="32" customWidth="1"/>
    <col min="15121" max="15360" width="9.109375" style="32"/>
    <col min="15361" max="15363" width="0" style="32" hidden="1" customWidth="1"/>
    <col min="15364" max="15364" width="0.88671875" style="32" customWidth="1"/>
    <col min="15365" max="15365" width="59.44140625" style="32" customWidth="1"/>
    <col min="15366" max="15366" width="5.33203125" style="32" customWidth="1"/>
    <col min="15367" max="15367" width="4" style="32" customWidth="1"/>
    <col min="15368" max="15368" width="4.5546875" style="32" customWidth="1"/>
    <col min="15369" max="15369" width="4.44140625" style="32" customWidth="1"/>
    <col min="15370" max="15370" width="3.88671875" style="32" customWidth="1"/>
    <col min="15371" max="15371" width="4.6640625" style="32" customWidth="1"/>
    <col min="15372" max="15372" width="6.88671875" style="32" customWidth="1"/>
    <col min="15373" max="15373" width="4.5546875" style="32" customWidth="1"/>
    <col min="15374" max="15374" width="11" style="32" customWidth="1"/>
    <col min="15375" max="15375" width="10.109375" style="32" customWidth="1"/>
    <col min="15376" max="15376" width="10.44140625" style="32" customWidth="1"/>
    <col min="15377" max="15616" width="9.109375" style="32"/>
    <col min="15617" max="15619" width="0" style="32" hidden="1" customWidth="1"/>
    <col min="15620" max="15620" width="0.88671875" style="32" customWidth="1"/>
    <col min="15621" max="15621" width="59.44140625" style="32" customWidth="1"/>
    <col min="15622" max="15622" width="5.33203125" style="32" customWidth="1"/>
    <col min="15623" max="15623" width="4" style="32" customWidth="1"/>
    <col min="15624" max="15624" width="4.5546875" style="32" customWidth="1"/>
    <col min="15625" max="15625" width="4.44140625" style="32" customWidth="1"/>
    <col min="15626" max="15626" width="3.88671875" style="32" customWidth="1"/>
    <col min="15627" max="15627" width="4.6640625" style="32" customWidth="1"/>
    <col min="15628" max="15628" width="6.88671875" style="32" customWidth="1"/>
    <col min="15629" max="15629" width="4.5546875" style="32" customWidth="1"/>
    <col min="15630" max="15630" width="11" style="32" customWidth="1"/>
    <col min="15631" max="15631" width="10.109375" style="32" customWidth="1"/>
    <col min="15632" max="15632" width="10.44140625" style="32" customWidth="1"/>
    <col min="15633" max="15872" width="9.109375" style="32"/>
    <col min="15873" max="15875" width="0" style="32" hidden="1" customWidth="1"/>
    <col min="15876" max="15876" width="0.88671875" style="32" customWidth="1"/>
    <col min="15877" max="15877" width="59.44140625" style="32" customWidth="1"/>
    <col min="15878" max="15878" width="5.33203125" style="32" customWidth="1"/>
    <col min="15879" max="15879" width="4" style="32" customWidth="1"/>
    <col min="15880" max="15880" width="4.5546875" style="32" customWidth="1"/>
    <col min="15881" max="15881" width="4.44140625" style="32" customWidth="1"/>
    <col min="15882" max="15882" width="3.88671875" style="32" customWidth="1"/>
    <col min="15883" max="15883" width="4.6640625" style="32" customWidth="1"/>
    <col min="15884" max="15884" width="6.88671875" style="32" customWidth="1"/>
    <col min="15885" max="15885" width="4.5546875" style="32" customWidth="1"/>
    <col min="15886" max="15886" width="11" style="32" customWidth="1"/>
    <col min="15887" max="15887" width="10.109375" style="32" customWidth="1"/>
    <col min="15888" max="15888" width="10.44140625" style="32" customWidth="1"/>
    <col min="15889" max="16128" width="9.109375" style="32"/>
    <col min="16129" max="16131" width="0" style="32" hidden="1" customWidth="1"/>
    <col min="16132" max="16132" width="0.88671875" style="32" customWidth="1"/>
    <col min="16133" max="16133" width="59.44140625" style="32" customWidth="1"/>
    <col min="16134" max="16134" width="5.33203125" style="32" customWidth="1"/>
    <col min="16135" max="16135" width="4" style="32" customWidth="1"/>
    <col min="16136" max="16136" width="4.5546875" style="32" customWidth="1"/>
    <col min="16137" max="16137" width="4.44140625" style="32" customWidth="1"/>
    <col min="16138" max="16138" width="3.88671875" style="32" customWidth="1"/>
    <col min="16139" max="16139" width="4.6640625" style="32" customWidth="1"/>
    <col min="16140" max="16140" width="6.88671875" style="32" customWidth="1"/>
    <col min="16141" max="16141" width="4.5546875" style="32" customWidth="1"/>
    <col min="16142" max="16142" width="11" style="32" customWidth="1"/>
    <col min="16143" max="16143" width="10.109375" style="32" customWidth="1"/>
    <col min="16144" max="16144" width="10.44140625" style="32" customWidth="1"/>
    <col min="16145" max="16384" width="9.109375" style="32"/>
  </cols>
  <sheetData>
    <row r="1" spans="1:18" ht="39.75" hidden="1" customHeight="1" x14ac:dyDescent="0.25">
      <c r="E1" s="241"/>
      <c r="F1" s="241"/>
      <c r="G1" s="241"/>
      <c r="H1" s="241"/>
      <c r="I1" s="241"/>
      <c r="J1" s="241"/>
      <c r="K1" s="241"/>
      <c r="L1" s="241"/>
      <c r="M1" s="241"/>
      <c r="N1" s="241"/>
    </row>
    <row r="2" spans="1:18" ht="15.75" customHeight="1" x14ac:dyDescent="0.3">
      <c r="E2" s="33"/>
      <c r="F2" s="33"/>
      <c r="G2" s="33"/>
      <c r="H2" s="34"/>
      <c r="I2" s="34"/>
      <c r="J2" s="34"/>
      <c r="K2" s="34"/>
      <c r="L2" s="34"/>
      <c r="M2" s="34"/>
      <c r="N2" s="225" t="s">
        <v>215</v>
      </c>
      <c r="O2" s="242"/>
      <c r="P2" s="242"/>
    </row>
    <row r="3" spans="1:18" ht="14.25" customHeight="1" x14ac:dyDescent="0.3">
      <c r="E3" s="33"/>
      <c r="F3" s="33"/>
      <c r="G3" s="33"/>
      <c r="H3" s="225" t="s">
        <v>155</v>
      </c>
      <c r="I3" s="242"/>
      <c r="J3" s="242"/>
      <c r="K3" s="242"/>
      <c r="L3" s="242"/>
      <c r="M3" s="242"/>
      <c r="N3" s="242"/>
      <c r="O3" s="242"/>
      <c r="P3" s="242"/>
    </row>
    <row r="4" spans="1:18" ht="14.25" customHeight="1" x14ac:dyDescent="0.3">
      <c r="E4" s="225" t="s">
        <v>156</v>
      </c>
      <c r="F4" s="242"/>
      <c r="G4" s="242"/>
      <c r="H4" s="242"/>
      <c r="I4" s="242"/>
      <c r="J4" s="242"/>
      <c r="K4" s="242"/>
      <c r="L4" s="242"/>
      <c r="M4" s="242"/>
      <c r="N4" s="242"/>
      <c r="O4" s="242"/>
      <c r="P4" s="242"/>
    </row>
    <row r="5" spans="1:18" ht="14.25" customHeight="1" x14ac:dyDescent="0.3">
      <c r="E5" s="4"/>
      <c r="F5" s="243" t="s">
        <v>157</v>
      </c>
      <c r="G5" s="244"/>
      <c r="H5" s="244"/>
      <c r="I5" s="244"/>
      <c r="J5" s="244"/>
      <c r="K5" s="244"/>
      <c r="L5" s="244"/>
      <c r="M5" s="244"/>
      <c r="N5" s="244"/>
      <c r="O5" s="244"/>
      <c r="P5" s="244"/>
    </row>
    <row r="6" spans="1:18" ht="14.25" customHeight="1" x14ac:dyDescent="0.3">
      <c r="E6" s="217"/>
      <c r="F6" s="218"/>
      <c r="G6" s="219"/>
      <c r="H6" s="219"/>
      <c r="I6" s="219"/>
      <c r="J6" s="219"/>
      <c r="K6" s="219"/>
      <c r="L6" s="219"/>
      <c r="M6" s="219"/>
      <c r="N6" s="240" t="s">
        <v>335</v>
      </c>
      <c r="O6" s="240"/>
      <c r="P6" s="240"/>
    </row>
    <row r="7" spans="1:18" ht="15" customHeight="1" x14ac:dyDescent="0.3">
      <c r="E7" s="33"/>
      <c r="F7" s="239" t="s">
        <v>338</v>
      </c>
      <c r="G7" s="224"/>
      <c r="H7" s="224"/>
      <c r="I7" s="224"/>
      <c r="J7" s="224"/>
      <c r="K7" s="224"/>
      <c r="L7" s="224"/>
      <c r="M7" s="224"/>
      <c r="N7" s="224"/>
      <c r="O7" s="242"/>
      <c r="P7" s="242"/>
    </row>
    <row r="8" spans="1:18" ht="12.75" customHeight="1" x14ac:dyDescent="0.25">
      <c r="E8" s="33"/>
      <c r="F8" s="38"/>
      <c r="G8" s="38"/>
      <c r="H8" s="38"/>
      <c r="I8" s="38"/>
      <c r="J8" s="38"/>
      <c r="K8" s="38"/>
      <c r="L8" s="38"/>
      <c r="M8" s="38"/>
      <c r="N8" s="38"/>
    </row>
    <row r="9" spans="1:18" ht="45.75" customHeight="1" x14ac:dyDescent="0.25">
      <c r="E9" s="256" t="s">
        <v>327</v>
      </c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39"/>
    </row>
    <row r="10" spans="1:18" ht="13.5" customHeight="1" thickBot="1" x14ac:dyDescent="0.35">
      <c r="E10" s="40"/>
      <c r="F10" s="41"/>
      <c r="G10" s="41"/>
      <c r="H10" s="41"/>
      <c r="I10" s="41"/>
      <c r="J10" s="41"/>
      <c r="K10" s="41"/>
      <c r="L10" s="41"/>
      <c r="M10" s="258" t="s">
        <v>158</v>
      </c>
      <c r="N10" s="247"/>
      <c r="O10" s="259"/>
      <c r="P10" s="259"/>
    </row>
    <row r="11" spans="1:18" x14ac:dyDescent="0.25">
      <c r="B11" s="42"/>
      <c r="C11" s="43"/>
      <c r="D11" s="43"/>
      <c r="E11" s="248" t="s">
        <v>188</v>
      </c>
      <c r="F11" s="250" t="s">
        <v>216</v>
      </c>
      <c r="G11" s="250" t="s">
        <v>189</v>
      </c>
      <c r="H11" s="250" t="s">
        <v>190</v>
      </c>
      <c r="I11" s="261" t="s">
        <v>217</v>
      </c>
      <c r="J11" s="262"/>
      <c r="K11" s="262"/>
      <c r="L11" s="263"/>
      <c r="M11" s="250" t="s">
        <v>218</v>
      </c>
      <c r="N11" s="252" t="s">
        <v>161</v>
      </c>
      <c r="O11" s="254" t="s">
        <v>0</v>
      </c>
      <c r="P11" s="233" t="s">
        <v>162</v>
      </c>
    </row>
    <row r="12" spans="1:18" ht="22.2" customHeight="1" thickBot="1" x14ac:dyDescent="0.3">
      <c r="A12" s="44" t="s">
        <v>191</v>
      </c>
      <c r="B12" s="45"/>
      <c r="C12" s="46"/>
      <c r="D12" s="46"/>
      <c r="E12" s="249"/>
      <c r="F12" s="260"/>
      <c r="G12" s="251"/>
      <c r="H12" s="251"/>
      <c r="I12" s="249"/>
      <c r="J12" s="264"/>
      <c r="K12" s="264"/>
      <c r="L12" s="265"/>
      <c r="M12" s="251"/>
      <c r="N12" s="253"/>
      <c r="O12" s="255"/>
      <c r="P12" s="234"/>
    </row>
    <row r="13" spans="1:18" ht="14.25" customHeight="1" thickBot="1" x14ac:dyDescent="0.35">
      <c r="A13" s="44"/>
      <c r="B13" s="45"/>
      <c r="C13" s="46"/>
      <c r="D13" s="46"/>
      <c r="E13" s="47">
        <v>1</v>
      </c>
      <c r="F13" s="83">
        <v>2</v>
      </c>
      <c r="G13" s="48">
        <v>3</v>
      </c>
      <c r="H13" s="48">
        <v>4</v>
      </c>
      <c r="I13" s="84">
        <v>5</v>
      </c>
      <c r="J13" s="85">
        <v>6</v>
      </c>
      <c r="K13" s="86">
        <v>7</v>
      </c>
      <c r="L13" s="87">
        <v>8</v>
      </c>
      <c r="M13" s="48">
        <v>9</v>
      </c>
      <c r="N13" s="49">
        <v>10</v>
      </c>
      <c r="O13" s="50">
        <v>11</v>
      </c>
      <c r="P13" s="49">
        <v>12</v>
      </c>
    </row>
    <row r="14" spans="1:18" s="58" customFormat="1" ht="15" customHeight="1" thickBot="1" x14ac:dyDescent="0.35">
      <c r="A14" s="51">
        <v>3</v>
      </c>
      <c r="B14" s="52"/>
      <c r="C14" s="53"/>
      <c r="D14" s="53"/>
      <c r="E14" s="54" t="s">
        <v>192</v>
      </c>
      <c r="F14" s="88"/>
      <c r="G14" s="89"/>
      <c r="H14" s="89"/>
      <c r="I14" s="90" t="s">
        <v>153</v>
      </c>
      <c r="J14" s="91"/>
      <c r="K14" s="91"/>
      <c r="L14" s="92"/>
      <c r="M14" s="89" t="s">
        <v>153</v>
      </c>
      <c r="N14" s="93">
        <f>N15</f>
        <v>33677.46615</v>
      </c>
      <c r="O14" s="93">
        <f>O15</f>
        <v>30568.663149999997</v>
      </c>
      <c r="P14" s="94">
        <f>O14/N14*100</f>
        <v>90.768892807572456</v>
      </c>
    </row>
    <row r="15" spans="1:18" s="51" customFormat="1" ht="50.25" customHeight="1" x14ac:dyDescent="0.3">
      <c r="A15" s="51">
        <v>4</v>
      </c>
      <c r="B15" s="52"/>
      <c r="C15" s="53"/>
      <c r="D15" s="53"/>
      <c r="E15" s="95" t="s">
        <v>193</v>
      </c>
      <c r="F15" s="96">
        <v>914</v>
      </c>
      <c r="G15" s="97"/>
      <c r="H15" s="97"/>
      <c r="I15" s="98" t="s">
        <v>153</v>
      </c>
      <c r="J15" s="99"/>
      <c r="K15" s="99"/>
      <c r="L15" s="100"/>
      <c r="M15" s="97" t="s">
        <v>153</v>
      </c>
      <c r="N15" s="101">
        <f>N16+N67+N74+N87+N94+N153+N161</f>
        <v>33677.46615</v>
      </c>
      <c r="O15" s="101">
        <f>O16+O67+O74+O87+O94+O153+O161</f>
        <v>30568.663149999997</v>
      </c>
      <c r="P15" s="102">
        <f t="shared" ref="P15:P78" si="0">O15/N15*100</f>
        <v>90.768892807572456</v>
      </c>
    </row>
    <row r="16" spans="1:18" s="58" customFormat="1" ht="16.95" customHeight="1" x14ac:dyDescent="0.3">
      <c r="A16" s="51">
        <v>5</v>
      </c>
      <c r="B16" s="52"/>
      <c r="C16" s="53"/>
      <c r="D16" s="53"/>
      <c r="E16" s="103" t="s">
        <v>194</v>
      </c>
      <c r="F16" s="104">
        <v>914</v>
      </c>
      <c r="G16" s="105" t="s">
        <v>195</v>
      </c>
      <c r="H16" s="105"/>
      <c r="I16" s="106" t="s">
        <v>153</v>
      </c>
      <c r="J16" s="107"/>
      <c r="K16" s="107"/>
      <c r="L16" s="108"/>
      <c r="M16" s="105" t="s">
        <v>153</v>
      </c>
      <c r="N16" s="109">
        <f>N17+N48+N54</f>
        <v>4559.7439999999997</v>
      </c>
      <c r="O16" s="109">
        <f>O17+O48+O54</f>
        <v>3516.3319999999999</v>
      </c>
      <c r="P16" s="66">
        <f t="shared" si="0"/>
        <v>77.1168732279707</v>
      </c>
      <c r="Q16" s="67"/>
      <c r="R16" s="67"/>
    </row>
    <row r="17" spans="1:30" ht="64.5" customHeight="1" x14ac:dyDescent="0.3">
      <c r="A17" s="68">
        <v>6</v>
      </c>
      <c r="B17" s="69"/>
      <c r="C17" s="70"/>
      <c r="D17" s="70"/>
      <c r="E17" s="103" t="s">
        <v>196</v>
      </c>
      <c r="F17" s="104">
        <v>914</v>
      </c>
      <c r="G17" s="105" t="s">
        <v>195</v>
      </c>
      <c r="H17" s="105" t="s">
        <v>197</v>
      </c>
      <c r="I17" s="106" t="s">
        <v>153</v>
      </c>
      <c r="J17" s="107"/>
      <c r="K17" s="107"/>
      <c r="L17" s="108"/>
      <c r="M17" s="105" t="s">
        <v>153</v>
      </c>
      <c r="N17" s="109">
        <f>N18+N43</f>
        <v>3980.8240000000001</v>
      </c>
      <c r="O17" s="109">
        <f>O18+O43</f>
        <v>3278.77</v>
      </c>
      <c r="P17" s="66">
        <f t="shared" si="0"/>
        <v>82.364103512237662</v>
      </c>
      <c r="Q17" s="71"/>
    </row>
    <row r="18" spans="1:30" ht="31.5" customHeight="1" x14ac:dyDescent="0.3">
      <c r="A18" s="68"/>
      <c r="B18" s="69"/>
      <c r="C18" s="70"/>
      <c r="D18" s="70"/>
      <c r="E18" s="103" t="s">
        <v>329</v>
      </c>
      <c r="F18" s="104">
        <v>914</v>
      </c>
      <c r="G18" s="105" t="s">
        <v>195</v>
      </c>
      <c r="H18" s="105" t="s">
        <v>197</v>
      </c>
      <c r="I18" s="106" t="s">
        <v>219</v>
      </c>
      <c r="J18" s="107"/>
      <c r="K18" s="107"/>
      <c r="L18" s="108"/>
      <c r="M18" s="105"/>
      <c r="N18" s="109">
        <f>N19+N26</f>
        <v>3978.2240000000002</v>
      </c>
      <c r="O18" s="109">
        <f>O19+O26</f>
        <v>3276.17</v>
      </c>
      <c r="P18" s="66">
        <f t="shared" si="0"/>
        <v>82.352577431537284</v>
      </c>
    </row>
    <row r="19" spans="1:30" ht="19.2" customHeight="1" x14ac:dyDescent="0.3">
      <c r="A19" s="68"/>
      <c r="B19" s="69"/>
      <c r="C19" s="70"/>
      <c r="D19" s="70"/>
      <c r="E19" s="103" t="s">
        <v>220</v>
      </c>
      <c r="F19" s="104">
        <v>914</v>
      </c>
      <c r="G19" s="105" t="s">
        <v>195</v>
      </c>
      <c r="H19" s="105" t="s">
        <v>197</v>
      </c>
      <c r="I19" s="106" t="s">
        <v>219</v>
      </c>
      <c r="J19" s="107" t="s">
        <v>221</v>
      </c>
      <c r="K19" s="107" t="s">
        <v>222</v>
      </c>
      <c r="L19" s="108"/>
      <c r="M19" s="105"/>
      <c r="N19" s="109">
        <f>N20+N23</f>
        <v>658.80400000000009</v>
      </c>
      <c r="O19" s="109">
        <f>O20+O23</f>
        <v>620.89400000000001</v>
      </c>
      <c r="P19" s="110">
        <f t="shared" si="0"/>
        <v>94.245632995549499</v>
      </c>
    </row>
    <row r="20" spans="1:30" ht="50.25" customHeight="1" x14ac:dyDescent="0.3">
      <c r="A20" s="68"/>
      <c r="B20" s="69"/>
      <c r="C20" s="70"/>
      <c r="D20" s="70"/>
      <c r="E20" s="103" t="s">
        <v>330</v>
      </c>
      <c r="F20" s="104">
        <v>914</v>
      </c>
      <c r="G20" s="105" t="s">
        <v>195</v>
      </c>
      <c r="H20" s="105" t="s">
        <v>197</v>
      </c>
      <c r="I20" s="106" t="s">
        <v>219</v>
      </c>
      <c r="J20" s="107" t="s">
        <v>221</v>
      </c>
      <c r="K20" s="107" t="s">
        <v>222</v>
      </c>
      <c r="L20" s="108" t="s">
        <v>224</v>
      </c>
      <c r="M20" s="105"/>
      <c r="N20" s="109">
        <f>N21</f>
        <v>634.66700000000003</v>
      </c>
      <c r="O20" s="109">
        <f>O21</f>
        <v>596.75699999999995</v>
      </c>
      <c r="P20" s="110">
        <f t="shared" si="0"/>
        <v>94.026788851476425</v>
      </c>
    </row>
    <row r="21" spans="1:30" ht="81.75" customHeight="1" x14ac:dyDescent="0.3">
      <c r="A21" s="68"/>
      <c r="B21" s="69"/>
      <c r="C21" s="70"/>
      <c r="D21" s="70"/>
      <c r="E21" s="103" t="s">
        <v>225</v>
      </c>
      <c r="F21" s="104">
        <v>914</v>
      </c>
      <c r="G21" s="105" t="s">
        <v>195</v>
      </c>
      <c r="H21" s="105" t="s">
        <v>197</v>
      </c>
      <c r="I21" s="106" t="s">
        <v>219</v>
      </c>
      <c r="J21" s="107" t="s">
        <v>221</v>
      </c>
      <c r="K21" s="107" t="s">
        <v>222</v>
      </c>
      <c r="L21" s="108" t="s">
        <v>224</v>
      </c>
      <c r="M21" s="105">
        <v>100</v>
      </c>
      <c r="N21" s="109">
        <f>N22</f>
        <v>634.66700000000003</v>
      </c>
      <c r="O21" s="109">
        <f>O22</f>
        <v>596.75699999999995</v>
      </c>
      <c r="P21" s="66">
        <f t="shared" si="0"/>
        <v>94.026788851476425</v>
      </c>
    </row>
    <row r="22" spans="1:30" ht="33.75" customHeight="1" x14ac:dyDescent="0.3">
      <c r="A22" s="68"/>
      <c r="B22" s="69"/>
      <c r="C22" s="70"/>
      <c r="D22" s="70"/>
      <c r="E22" s="103" t="s">
        <v>132</v>
      </c>
      <c r="F22" s="104">
        <v>914</v>
      </c>
      <c r="G22" s="105" t="s">
        <v>195</v>
      </c>
      <c r="H22" s="105" t="s">
        <v>197</v>
      </c>
      <c r="I22" s="106" t="s">
        <v>219</v>
      </c>
      <c r="J22" s="107" t="s">
        <v>221</v>
      </c>
      <c r="K22" s="107" t="s">
        <v>222</v>
      </c>
      <c r="L22" s="108" t="s">
        <v>224</v>
      </c>
      <c r="M22" s="105">
        <v>120</v>
      </c>
      <c r="N22" s="109">
        <v>634.66700000000003</v>
      </c>
      <c r="O22" s="109">
        <v>596.75699999999995</v>
      </c>
      <c r="P22" s="66">
        <f t="shared" si="0"/>
        <v>94.026788851476425</v>
      </c>
    </row>
    <row r="23" spans="1:30" ht="66" customHeight="1" x14ac:dyDescent="0.3">
      <c r="A23" s="68"/>
      <c r="B23" s="69"/>
      <c r="C23" s="70"/>
      <c r="D23" s="70"/>
      <c r="E23" s="59" t="s">
        <v>226</v>
      </c>
      <c r="F23" s="104">
        <v>914</v>
      </c>
      <c r="G23" s="111" t="s">
        <v>195</v>
      </c>
      <c r="H23" s="116" t="s">
        <v>197</v>
      </c>
      <c r="I23" s="112">
        <v>65</v>
      </c>
      <c r="J23" s="113">
        <v>1</v>
      </c>
      <c r="K23" s="114" t="s">
        <v>222</v>
      </c>
      <c r="L23" s="117">
        <v>44205</v>
      </c>
      <c r="M23" s="115"/>
      <c r="N23" s="61">
        <f>N24</f>
        <v>24.137</v>
      </c>
      <c r="O23" s="65">
        <f>O24</f>
        <v>24.137</v>
      </c>
      <c r="P23" s="74">
        <f t="shared" si="0"/>
        <v>100</v>
      </c>
    </row>
    <row r="24" spans="1:30" ht="79.5" customHeight="1" x14ac:dyDescent="0.3">
      <c r="A24" s="68"/>
      <c r="B24" s="69"/>
      <c r="C24" s="70"/>
      <c r="D24" s="70"/>
      <c r="E24" s="63" t="s">
        <v>227</v>
      </c>
      <c r="F24" s="104">
        <v>914</v>
      </c>
      <c r="G24" s="111" t="s">
        <v>195</v>
      </c>
      <c r="H24" s="116" t="s">
        <v>197</v>
      </c>
      <c r="I24" s="112">
        <v>65</v>
      </c>
      <c r="J24" s="113">
        <v>1</v>
      </c>
      <c r="K24" s="114" t="s">
        <v>222</v>
      </c>
      <c r="L24" s="117">
        <v>44205</v>
      </c>
      <c r="M24" s="115" t="s">
        <v>228</v>
      </c>
      <c r="N24" s="118">
        <f>N25</f>
        <v>24.137</v>
      </c>
      <c r="O24" s="118">
        <f>O25</f>
        <v>24.137</v>
      </c>
      <c r="P24" s="110">
        <f t="shared" si="0"/>
        <v>100</v>
      </c>
    </row>
    <row r="25" spans="1:30" ht="36" customHeight="1" x14ac:dyDescent="0.3">
      <c r="A25" s="68"/>
      <c r="B25" s="69"/>
      <c r="C25" s="70"/>
      <c r="D25" s="70"/>
      <c r="E25" s="63" t="s">
        <v>132</v>
      </c>
      <c r="F25" s="104">
        <v>914</v>
      </c>
      <c r="G25" s="111" t="s">
        <v>195</v>
      </c>
      <c r="H25" s="116" t="s">
        <v>197</v>
      </c>
      <c r="I25" s="112">
        <v>65</v>
      </c>
      <c r="J25" s="113">
        <v>1</v>
      </c>
      <c r="K25" s="114" t="s">
        <v>222</v>
      </c>
      <c r="L25" s="117">
        <v>44205</v>
      </c>
      <c r="M25" s="115" t="s">
        <v>229</v>
      </c>
      <c r="N25" s="118">
        <v>24.137</v>
      </c>
      <c r="O25" s="118">
        <v>24.137</v>
      </c>
      <c r="P25" s="66">
        <f t="shared" si="0"/>
        <v>100</v>
      </c>
    </row>
    <row r="26" spans="1:30" ht="33.75" customHeight="1" x14ac:dyDescent="0.3">
      <c r="A26" s="68"/>
      <c r="B26" s="69"/>
      <c r="C26" s="70"/>
      <c r="D26" s="70"/>
      <c r="E26" s="103" t="s">
        <v>230</v>
      </c>
      <c r="F26" s="104">
        <v>914</v>
      </c>
      <c r="G26" s="105" t="s">
        <v>195</v>
      </c>
      <c r="H26" s="105" t="s">
        <v>197</v>
      </c>
      <c r="I26" s="106" t="s">
        <v>219</v>
      </c>
      <c r="J26" s="107" t="s">
        <v>231</v>
      </c>
      <c r="K26" s="107" t="s">
        <v>222</v>
      </c>
      <c r="L26" s="108"/>
      <c r="M26" s="105"/>
      <c r="N26" s="109">
        <f>N27+N30+N40+N35</f>
        <v>3319.42</v>
      </c>
      <c r="O26" s="109">
        <f>O27+O30+O40+O35</f>
        <v>2655.2759999999998</v>
      </c>
      <c r="P26" s="110">
        <f t="shared" si="0"/>
        <v>79.992167306336654</v>
      </c>
    </row>
    <row r="27" spans="1:30" ht="32.25" customHeight="1" x14ac:dyDescent="0.3">
      <c r="A27" s="68"/>
      <c r="B27" s="69"/>
      <c r="C27" s="70"/>
      <c r="D27" s="70"/>
      <c r="E27" s="103" t="s">
        <v>232</v>
      </c>
      <c r="F27" s="104">
        <v>914</v>
      </c>
      <c r="G27" s="105" t="s">
        <v>195</v>
      </c>
      <c r="H27" s="105" t="s">
        <v>197</v>
      </c>
      <c r="I27" s="106" t="s">
        <v>219</v>
      </c>
      <c r="J27" s="107" t="s">
        <v>231</v>
      </c>
      <c r="K27" s="107" t="s">
        <v>222</v>
      </c>
      <c r="L27" s="108" t="s">
        <v>233</v>
      </c>
      <c r="M27" s="105"/>
      <c r="N27" s="109">
        <f>N28</f>
        <v>908.46699999999998</v>
      </c>
      <c r="O27" s="109">
        <f>O28</f>
        <v>795.66099999999994</v>
      </c>
      <c r="P27" s="110">
        <f t="shared" si="0"/>
        <v>87.582818088053827</v>
      </c>
    </row>
    <row r="28" spans="1:30" ht="63" customHeight="1" x14ac:dyDescent="0.3">
      <c r="A28" s="68"/>
      <c r="B28" s="69"/>
      <c r="C28" s="70"/>
      <c r="D28" s="70"/>
      <c r="E28" s="103" t="s">
        <v>225</v>
      </c>
      <c r="F28" s="104">
        <v>914</v>
      </c>
      <c r="G28" s="105" t="s">
        <v>195</v>
      </c>
      <c r="H28" s="105" t="s">
        <v>197</v>
      </c>
      <c r="I28" s="106" t="s">
        <v>219</v>
      </c>
      <c r="J28" s="107" t="s">
        <v>231</v>
      </c>
      <c r="K28" s="107" t="s">
        <v>222</v>
      </c>
      <c r="L28" s="108" t="s">
        <v>233</v>
      </c>
      <c r="M28" s="105">
        <v>100</v>
      </c>
      <c r="N28" s="109">
        <f>N29</f>
        <v>908.46699999999998</v>
      </c>
      <c r="O28" s="109">
        <f>O29</f>
        <v>795.66099999999994</v>
      </c>
      <c r="P28" s="66">
        <f t="shared" si="0"/>
        <v>87.582818088053827</v>
      </c>
    </row>
    <row r="29" spans="1:30" ht="33" customHeight="1" x14ac:dyDescent="0.3">
      <c r="A29" s="68"/>
      <c r="B29" s="69"/>
      <c r="C29" s="70"/>
      <c r="D29" s="70"/>
      <c r="E29" s="103" t="s">
        <v>132</v>
      </c>
      <c r="F29" s="104">
        <v>914</v>
      </c>
      <c r="G29" s="105" t="s">
        <v>195</v>
      </c>
      <c r="H29" s="105" t="s">
        <v>197</v>
      </c>
      <c r="I29" s="106" t="s">
        <v>219</v>
      </c>
      <c r="J29" s="107" t="s">
        <v>231</v>
      </c>
      <c r="K29" s="107" t="s">
        <v>222</v>
      </c>
      <c r="L29" s="108" t="s">
        <v>233</v>
      </c>
      <c r="M29" s="105">
        <v>120</v>
      </c>
      <c r="N29" s="109">
        <v>908.46699999999998</v>
      </c>
      <c r="O29" s="109">
        <v>795.66099999999994</v>
      </c>
      <c r="P29" s="66">
        <f t="shared" si="0"/>
        <v>87.582818088053827</v>
      </c>
    </row>
    <row r="30" spans="1:30" s="119" customFormat="1" ht="33.75" customHeight="1" x14ac:dyDescent="0.3">
      <c r="B30" s="120"/>
      <c r="C30" s="121"/>
      <c r="D30" s="70"/>
      <c r="E30" s="103" t="s">
        <v>234</v>
      </c>
      <c r="F30" s="104">
        <v>914</v>
      </c>
      <c r="G30" s="105" t="s">
        <v>195</v>
      </c>
      <c r="H30" s="105" t="s">
        <v>197</v>
      </c>
      <c r="I30" s="106" t="s">
        <v>219</v>
      </c>
      <c r="J30" s="107" t="s">
        <v>231</v>
      </c>
      <c r="K30" s="107" t="s">
        <v>222</v>
      </c>
      <c r="L30" s="108" t="s">
        <v>235</v>
      </c>
      <c r="M30" s="105"/>
      <c r="N30" s="109">
        <f>N31+N33</f>
        <v>1426.491</v>
      </c>
      <c r="O30" s="109">
        <f>O31+O33</f>
        <v>875.15200000000004</v>
      </c>
      <c r="P30" s="110">
        <f t="shared" si="0"/>
        <v>61.349983981672516</v>
      </c>
      <c r="Q30" s="68"/>
      <c r="R30" s="68"/>
      <c r="S30" s="68"/>
      <c r="T30" s="68"/>
      <c r="U30" s="68"/>
      <c r="V30" s="68"/>
      <c r="W30" s="68"/>
      <c r="X30" s="68"/>
      <c r="Y30" s="68"/>
      <c r="Z30" s="68"/>
      <c r="AA30" s="68"/>
      <c r="AB30" s="68"/>
      <c r="AC30" s="68"/>
      <c r="AD30" s="68"/>
    </row>
    <row r="31" spans="1:30" ht="33" customHeight="1" x14ac:dyDescent="0.3">
      <c r="A31" s="68"/>
      <c r="B31" s="69"/>
      <c r="C31" s="70"/>
      <c r="D31" s="70"/>
      <c r="E31" s="103" t="s">
        <v>133</v>
      </c>
      <c r="F31" s="104">
        <v>914</v>
      </c>
      <c r="G31" s="105" t="s">
        <v>195</v>
      </c>
      <c r="H31" s="105" t="s">
        <v>197</v>
      </c>
      <c r="I31" s="106" t="s">
        <v>219</v>
      </c>
      <c r="J31" s="107" t="s">
        <v>231</v>
      </c>
      <c r="K31" s="107" t="s">
        <v>222</v>
      </c>
      <c r="L31" s="108" t="s">
        <v>235</v>
      </c>
      <c r="M31" s="105">
        <v>200</v>
      </c>
      <c r="N31" s="109">
        <f>N32</f>
        <v>1402.3810000000001</v>
      </c>
      <c r="O31" s="109">
        <f>O32</f>
        <v>863.226</v>
      </c>
      <c r="P31" s="66">
        <f t="shared" si="0"/>
        <v>61.554313699344185</v>
      </c>
    </row>
    <row r="32" spans="1:30" ht="32.25" customHeight="1" x14ac:dyDescent="0.3">
      <c r="A32" s="68"/>
      <c r="B32" s="69"/>
      <c r="C32" s="70"/>
      <c r="D32" s="70"/>
      <c r="E32" s="103" t="s">
        <v>134</v>
      </c>
      <c r="F32" s="104">
        <v>914</v>
      </c>
      <c r="G32" s="105" t="s">
        <v>195</v>
      </c>
      <c r="H32" s="105" t="s">
        <v>197</v>
      </c>
      <c r="I32" s="106" t="s">
        <v>219</v>
      </c>
      <c r="J32" s="107" t="s">
        <v>231</v>
      </c>
      <c r="K32" s="107" t="s">
        <v>222</v>
      </c>
      <c r="L32" s="108" t="s">
        <v>235</v>
      </c>
      <c r="M32" s="105">
        <v>240</v>
      </c>
      <c r="N32" s="109">
        <v>1402.3810000000001</v>
      </c>
      <c r="O32" s="109">
        <v>863.226</v>
      </c>
      <c r="P32" s="110">
        <f t="shared" si="0"/>
        <v>61.554313699344185</v>
      </c>
    </row>
    <row r="33" spans="1:34" ht="15.75" customHeight="1" x14ac:dyDescent="0.3">
      <c r="A33" s="68"/>
      <c r="B33" s="69"/>
      <c r="C33" s="70"/>
      <c r="D33" s="70"/>
      <c r="E33" s="103" t="s">
        <v>236</v>
      </c>
      <c r="F33" s="104">
        <v>914</v>
      </c>
      <c r="G33" s="105" t="s">
        <v>195</v>
      </c>
      <c r="H33" s="105" t="s">
        <v>197</v>
      </c>
      <c r="I33" s="106" t="s">
        <v>219</v>
      </c>
      <c r="J33" s="107" t="s">
        <v>231</v>
      </c>
      <c r="K33" s="107" t="s">
        <v>222</v>
      </c>
      <c r="L33" s="108" t="s">
        <v>235</v>
      </c>
      <c r="M33" s="105">
        <v>800</v>
      </c>
      <c r="N33" s="109">
        <f>N34</f>
        <v>24.11</v>
      </c>
      <c r="O33" s="109">
        <f>O34</f>
        <v>11.926</v>
      </c>
      <c r="P33" s="72">
        <f t="shared" si="0"/>
        <v>49.464952301949403</v>
      </c>
    </row>
    <row r="34" spans="1:34" ht="18" customHeight="1" x14ac:dyDescent="0.3">
      <c r="A34" s="68"/>
      <c r="B34" s="69"/>
      <c r="C34" s="70"/>
      <c r="D34" s="70"/>
      <c r="E34" s="103" t="s">
        <v>135</v>
      </c>
      <c r="F34" s="104">
        <v>914</v>
      </c>
      <c r="G34" s="105" t="s">
        <v>195</v>
      </c>
      <c r="H34" s="105" t="s">
        <v>197</v>
      </c>
      <c r="I34" s="106" t="s">
        <v>219</v>
      </c>
      <c r="J34" s="107" t="s">
        <v>231</v>
      </c>
      <c r="K34" s="107" t="s">
        <v>222</v>
      </c>
      <c r="L34" s="108" t="s">
        <v>235</v>
      </c>
      <c r="M34" s="105">
        <v>850</v>
      </c>
      <c r="N34" s="109">
        <v>24.11</v>
      </c>
      <c r="O34" s="109">
        <v>11.926</v>
      </c>
      <c r="P34" s="72">
        <f t="shared" si="0"/>
        <v>49.464952301949403</v>
      </c>
    </row>
    <row r="35" spans="1:34" ht="63" customHeight="1" x14ac:dyDescent="0.3">
      <c r="A35" s="68"/>
      <c r="B35" s="69"/>
      <c r="C35" s="70"/>
      <c r="D35" s="70"/>
      <c r="E35" s="103" t="s">
        <v>226</v>
      </c>
      <c r="F35" s="104">
        <v>914</v>
      </c>
      <c r="G35" s="105" t="s">
        <v>195</v>
      </c>
      <c r="H35" s="105" t="s">
        <v>197</v>
      </c>
      <c r="I35" s="106">
        <v>65</v>
      </c>
      <c r="J35" s="107">
        <v>2</v>
      </c>
      <c r="K35" s="107" t="s">
        <v>222</v>
      </c>
      <c r="L35" s="108">
        <v>44205</v>
      </c>
      <c r="M35" s="105"/>
      <c r="N35" s="109">
        <f>N36+N38</f>
        <v>968.36199999999997</v>
      </c>
      <c r="O35" s="109">
        <f>O36+O38</f>
        <v>968.36300000000006</v>
      </c>
      <c r="P35" s="66">
        <f t="shared" si="0"/>
        <v>100.00010326716662</v>
      </c>
    </row>
    <row r="36" spans="1:34" ht="81" customHeight="1" x14ac:dyDescent="0.3">
      <c r="A36" s="68"/>
      <c r="B36" s="69"/>
      <c r="C36" s="70"/>
      <c r="D36" s="70"/>
      <c r="E36" s="103" t="s">
        <v>227</v>
      </c>
      <c r="F36" s="104">
        <v>914</v>
      </c>
      <c r="G36" s="105" t="s">
        <v>195</v>
      </c>
      <c r="H36" s="105" t="s">
        <v>197</v>
      </c>
      <c r="I36" s="106">
        <v>65</v>
      </c>
      <c r="J36" s="107">
        <v>2</v>
      </c>
      <c r="K36" s="107" t="s">
        <v>222</v>
      </c>
      <c r="L36" s="108">
        <v>44205</v>
      </c>
      <c r="M36" s="105" t="s">
        <v>228</v>
      </c>
      <c r="N36" s="109">
        <f>N37</f>
        <v>810.36199999999997</v>
      </c>
      <c r="O36" s="109">
        <f>O37</f>
        <v>810.36300000000006</v>
      </c>
      <c r="P36" s="66">
        <f t="shared" si="0"/>
        <v>100.00012340164027</v>
      </c>
    </row>
    <row r="37" spans="1:34" ht="33" customHeight="1" x14ac:dyDescent="0.3">
      <c r="A37" s="68"/>
      <c r="B37" s="69"/>
      <c r="C37" s="70"/>
      <c r="D37" s="70"/>
      <c r="E37" s="103" t="s">
        <v>132</v>
      </c>
      <c r="F37" s="104">
        <v>914</v>
      </c>
      <c r="G37" s="105" t="s">
        <v>195</v>
      </c>
      <c r="H37" s="105" t="s">
        <v>197</v>
      </c>
      <c r="I37" s="106">
        <v>65</v>
      </c>
      <c r="J37" s="107">
        <v>2</v>
      </c>
      <c r="K37" s="107" t="s">
        <v>222</v>
      </c>
      <c r="L37" s="108">
        <v>44205</v>
      </c>
      <c r="M37" s="105" t="s">
        <v>229</v>
      </c>
      <c r="N37" s="109">
        <v>810.36199999999997</v>
      </c>
      <c r="O37" s="109">
        <v>810.36300000000006</v>
      </c>
      <c r="P37" s="66">
        <f t="shared" si="0"/>
        <v>100.00012340164027</v>
      </c>
    </row>
    <row r="38" spans="1:34" ht="30.75" customHeight="1" x14ac:dyDescent="0.3">
      <c r="A38" s="68"/>
      <c r="B38" s="69"/>
      <c r="C38" s="70"/>
      <c r="D38" s="70"/>
      <c r="E38" s="103" t="s">
        <v>133</v>
      </c>
      <c r="F38" s="104">
        <v>914</v>
      </c>
      <c r="G38" s="105" t="s">
        <v>195</v>
      </c>
      <c r="H38" s="105" t="s">
        <v>197</v>
      </c>
      <c r="I38" s="106">
        <v>65</v>
      </c>
      <c r="J38" s="107" t="s">
        <v>231</v>
      </c>
      <c r="K38" s="107" t="s">
        <v>222</v>
      </c>
      <c r="L38" s="108">
        <v>44205</v>
      </c>
      <c r="M38" s="105" t="s">
        <v>131</v>
      </c>
      <c r="N38" s="109">
        <f>N39</f>
        <v>158</v>
      </c>
      <c r="O38" s="109">
        <f>O39</f>
        <v>158</v>
      </c>
      <c r="P38" s="110">
        <f t="shared" si="0"/>
        <v>100</v>
      </c>
    </row>
    <row r="39" spans="1:34" ht="33" customHeight="1" x14ac:dyDescent="0.3">
      <c r="A39" s="68"/>
      <c r="B39" s="69"/>
      <c r="C39" s="70"/>
      <c r="D39" s="70"/>
      <c r="E39" s="103" t="s">
        <v>134</v>
      </c>
      <c r="F39" s="104">
        <v>914</v>
      </c>
      <c r="G39" s="105" t="s">
        <v>195</v>
      </c>
      <c r="H39" s="105" t="s">
        <v>197</v>
      </c>
      <c r="I39" s="106">
        <v>65</v>
      </c>
      <c r="J39" s="107" t="s">
        <v>231</v>
      </c>
      <c r="K39" s="107" t="s">
        <v>222</v>
      </c>
      <c r="L39" s="108">
        <v>44205</v>
      </c>
      <c r="M39" s="105">
        <v>240</v>
      </c>
      <c r="N39" s="109">
        <v>158</v>
      </c>
      <c r="O39" s="109">
        <v>158</v>
      </c>
      <c r="P39" s="66">
        <f t="shared" si="0"/>
        <v>100</v>
      </c>
    </row>
    <row r="40" spans="1:34" ht="83.4" customHeight="1" x14ac:dyDescent="0.3">
      <c r="A40" s="68"/>
      <c r="B40" s="69"/>
      <c r="C40" s="70"/>
      <c r="D40" s="70"/>
      <c r="E40" s="59" t="s">
        <v>331</v>
      </c>
      <c r="F40" s="104">
        <v>914</v>
      </c>
      <c r="G40" s="105" t="s">
        <v>195</v>
      </c>
      <c r="H40" s="105" t="s">
        <v>197</v>
      </c>
      <c r="I40" s="106">
        <v>65</v>
      </c>
      <c r="J40" s="107" t="s">
        <v>231</v>
      </c>
      <c r="K40" s="107" t="s">
        <v>222</v>
      </c>
      <c r="L40" s="108" t="s">
        <v>237</v>
      </c>
      <c r="M40" s="105"/>
      <c r="N40" s="109">
        <f>N42</f>
        <v>16.100000000000001</v>
      </c>
      <c r="O40" s="109">
        <f>O42</f>
        <v>16.100000000000001</v>
      </c>
      <c r="P40" s="66">
        <f t="shared" si="0"/>
        <v>100</v>
      </c>
    </row>
    <row r="41" spans="1:34" ht="18" customHeight="1" x14ac:dyDescent="0.3">
      <c r="A41" s="68"/>
      <c r="B41" s="69"/>
      <c r="C41" s="70"/>
      <c r="D41" s="70"/>
      <c r="E41" s="103" t="s">
        <v>136</v>
      </c>
      <c r="F41" s="104">
        <v>914</v>
      </c>
      <c r="G41" s="105" t="s">
        <v>195</v>
      </c>
      <c r="H41" s="105" t="s">
        <v>197</v>
      </c>
      <c r="I41" s="106">
        <v>65</v>
      </c>
      <c r="J41" s="107" t="s">
        <v>231</v>
      </c>
      <c r="K41" s="107" t="s">
        <v>222</v>
      </c>
      <c r="L41" s="108" t="s">
        <v>237</v>
      </c>
      <c r="M41" s="105" t="s">
        <v>238</v>
      </c>
      <c r="N41" s="109">
        <f>N42</f>
        <v>16.100000000000001</v>
      </c>
      <c r="O41" s="109">
        <f>O42</f>
        <v>16.100000000000001</v>
      </c>
      <c r="P41" s="66">
        <f t="shared" si="0"/>
        <v>100</v>
      </c>
    </row>
    <row r="42" spans="1:34" ht="17.399999999999999" customHeight="1" x14ac:dyDescent="0.3">
      <c r="A42" s="68"/>
      <c r="B42" s="69"/>
      <c r="C42" s="70"/>
      <c r="D42" s="70"/>
      <c r="E42" s="103" t="s">
        <v>125</v>
      </c>
      <c r="F42" s="104">
        <v>914</v>
      </c>
      <c r="G42" s="105" t="s">
        <v>195</v>
      </c>
      <c r="H42" s="105" t="s">
        <v>197</v>
      </c>
      <c r="I42" s="106">
        <v>65</v>
      </c>
      <c r="J42" s="107" t="s">
        <v>231</v>
      </c>
      <c r="K42" s="107" t="s">
        <v>222</v>
      </c>
      <c r="L42" s="108" t="s">
        <v>237</v>
      </c>
      <c r="M42" s="105" t="s">
        <v>239</v>
      </c>
      <c r="N42" s="109">
        <v>16.100000000000001</v>
      </c>
      <c r="O42" s="109">
        <v>16.100000000000001</v>
      </c>
      <c r="P42" s="66">
        <f t="shared" si="0"/>
        <v>100</v>
      </c>
    </row>
    <row r="43" spans="1:34" ht="63.75" customHeight="1" x14ac:dyDescent="0.3">
      <c r="A43" s="68"/>
      <c r="B43" s="69"/>
      <c r="C43" s="70"/>
      <c r="D43" s="70"/>
      <c r="E43" s="103" t="s">
        <v>321</v>
      </c>
      <c r="F43" s="104">
        <v>914</v>
      </c>
      <c r="G43" s="105" t="s">
        <v>195</v>
      </c>
      <c r="H43" s="105" t="s">
        <v>197</v>
      </c>
      <c r="I43" s="106" t="s">
        <v>240</v>
      </c>
      <c r="J43" s="107"/>
      <c r="K43" s="107"/>
      <c r="L43" s="108"/>
      <c r="M43" s="105"/>
      <c r="N43" s="109">
        <f>N44</f>
        <v>2.6</v>
      </c>
      <c r="O43" s="109">
        <f>O44</f>
        <v>2.6</v>
      </c>
      <c r="P43" s="110">
        <f t="shared" si="0"/>
        <v>100</v>
      </c>
    </row>
    <row r="44" spans="1:34" ht="64.5" customHeight="1" x14ac:dyDescent="0.3">
      <c r="A44" s="68"/>
      <c r="B44" s="69"/>
      <c r="C44" s="70"/>
      <c r="D44" s="70"/>
      <c r="E44" s="103" t="s">
        <v>322</v>
      </c>
      <c r="F44" s="104">
        <v>914</v>
      </c>
      <c r="G44" s="105" t="s">
        <v>195</v>
      </c>
      <c r="H44" s="105" t="s">
        <v>197</v>
      </c>
      <c r="I44" s="106">
        <v>89</v>
      </c>
      <c r="J44" s="107">
        <v>1</v>
      </c>
      <c r="K44" s="107" t="s">
        <v>222</v>
      </c>
      <c r="L44" s="108"/>
      <c r="M44" s="105"/>
      <c r="N44" s="109">
        <f>N45</f>
        <v>2.6</v>
      </c>
      <c r="O44" s="109">
        <f>O45</f>
        <v>2.6</v>
      </c>
      <c r="P44" s="66">
        <f t="shared" si="0"/>
        <v>100</v>
      </c>
    </row>
    <row r="45" spans="1:34" ht="111.75" customHeight="1" x14ac:dyDescent="0.3">
      <c r="A45" s="68"/>
      <c r="B45" s="69"/>
      <c r="C45" s="70"/>
      <c r="D45" s="70"/>
      <c r="E45" s="103" t="s">
        <v>242</v>
      </c>
      <c r="F45" s="104">
        <v>914</v>
      </c>
      <c r="G45" s="105" t="s">
        <v>195</v>
      </c>
      <c r="H45" s="105" t="s">
        <v>197</v>
      </c>
      <c r="I45" s="106">
        <v>89</v>
      </c>
      <c r="J45" s="107">
        <v>1</v>
      </c>
      <c r="K45" s="107" t="s">
        <v>222</v>
      </c>
      <c r="L45" s="108" t="s">
        <v>243</v>
      </c>
      <c r="M45" s="105"/>
      <c r="N45" s="109">
        <f>N47</f>
        <v>2.6</v>
      </c>
      <c r="O45" s="109">
        <f>O47</f>
        <v>2.6</v>
      </c>
      <c r="P45" s="110">
        <f t="shared" si="0"/>
        <v>100</v>
      </c>
    </row>
    <row r="46" spans="1:34" ht="32.25" customHeight="1" x14ac:dyDescent="0.3">
      <c r="A46" s="68"/>
      <c r="B46" s="69"/>
      <c r="C46" s="70"/>
      <c r="D46" s="70"/>
      <c r="E46" s="103" t="s">
        <v>133</v>
      </c>
      <c r="F46" s="104">
        <v>914</v>
      </c>
      <c r="G46" s="105" t="s">
        <v>195</v>
      </c>
      <c r="H46" s="105" t="s">
        <v>197</v>
      </c>
      <c r="I46" s="106">
        <v>89</v>
      </c>
      <c r="J46" s="107">
        <v>1</v>
      </c>
      <c r="K46" s="107" t="s">
        <v>222</v>
      </c>
      <c r="L46" s="108" t="s">
        <v>243</v>
      </c>
      <c r="M46" s="105">
        <v>200</v>
      </c>
      <c r="N46" s="109">
        <f>N47</f>
        <v>2.6</v>
      </c>
      <c r="O46" s="109">
        <f>O47</f>
        <v>2.6</v>
      </c>
      <c r="P46" s="72">
        <f t="shared" si="0"/>
        <v>100</v>
      </c>
    </row>
    <row r="47" spans="1:34" ht="31.5" customHeight="1" x14ac:dyDescent="0.3">
      <c r="A47" s="68"/>
      <c r="B47" s="69"/>
      <c r="C47" s="70"/>
      <c r="D47" s="70"/>
      <c r="E47" s="103" t="s">
        <v>134</v>
      </c>
      <c r="F47" s="104">
        <v>914</v>
      </c>
      <c r="G47" s="105" t="s">
        <v>195</v>
      </c>
      <c r="H47" s="105" t="s">
        <v>197</v>
      </c>
      <c r="I47" s="106">
        <v>89</v>
      </c>
      <c r="J47" s="107">
        <v>1</v>
      </c>
      <c r="K47" s="107" t="s">
        <v>222</v>
      </c>
      <c r="L47" s="108" t="s">
        <v>243</v>
      </c>
      <c r="M47" s="105">
        <v>240</v>
      </c>
      <c r="N47" s="109">
        <v>2.6</v>
      </c>
      <c r="O47" s="109">
        <v>2.6</v>
      </c>
      <c r="P47" s="72">
        <f t="shared" si="0"/>
        <v>100</v>
      </c>
    </row>
    <row r="48" spans="1:34" ht="17.25" customHeight="1" x14ac:dyDescent="0.3">
      <c r="A48" s="68"/>
      <c r="B48" s="69"/>
      <c r="C48" s="70"/>
      <c r="D48" s="70"/>
      <c r="E48" s="103" t="s">
        <v>137</v>
      </c>
      <c r="F48" s="104">
        <v>914</v>
      </c>
      <c r="G48" s="105" t="s">
        <v>195</v>
      </c>
      <c r="H48" s="105">
        <v>11</v>
      </c>
      <c r="I48" s="106" t="s">
        <v>153</v>
      </c>
      <c r="J48" s="107"/>
      <c r="K48" s="107"/>
      <c r="L48" s="108"/>
      <c r="M48" s="105" t="s">
        <v>153</v>
      </c>
      <c r="N48" s="109">
        <f t="shared" ref="N48:O49" si="1">N49</f>
        <v>49.72</v>
      </c>
      <c r="O48" s="109">
        <f t="shared" si="1"/>
        <v>0</v>
      </c>
      <c r="P48" s="72">
        <f t="shared" si="0"/>
        <v>0</v>
      </c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3"/>
      <c r="AE48" s="73"/>
      <c r="AF48" s="73"/>
      <c r="AG48" s="73"/>
      <c r="AH48" s="73"/>
    </row>
    <row r="49" spans="1:34" ht="65.25" customHeight="1" x14ac:dyDescent="0.3">
      <c r="A49" s="68"/>
      <c r="B49" s="69"/>
      <c r="C49" s="70"/>
      <c r="D49" s="70"/>
      <c r="E49" s="103" t="s">
        <v>321</v>
      </c>
      <c r="F49" s="104">
        <v>914</v>
      </c>
      <c r="G49" s="105" t="s">
        <v>195</v>
      </c>
      <c r="H49" s="105">
        <v>11</v>
      </c>
      <c r="I49" s="106" t="s">
        <v>240</v>
      </c>
      <c r="J49" s="107" t="s">
        <v>241</v>
      </c>
      <c r="K49" s="107"/>
      <c r="L49" s="108"/>
      <c r="M49" s="105"/>
      <c r="N49" s="109">
        <f t="shared" si="1"/>
        <v>49.72</v>
      </c>
      <c r="O49" s="109">
        <f t="shared" si="1"/>
        <v>0</v>
      </c>
      <c r="P49" s="72">
        <f t="shared" si="0"/>
        <v>0</v>
      </c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3"/>
      <c r="AE49" s="73"/>
      <c r="AF49" s="73"/>
      <c r="AG49" s="73"/>
      <c r="AH49" s="73"/>
    </row>
    <row r="50" spans="1:34" ht="64.5" customHeight="1" x14ac:dyDescent="0.3">
      <c r="A50" s="68"/>
      <c r="B50" s="69"/>
      <c r="C50" s="70"/>
      <c r="D50" s="70"/>
      <c r="E50" s="103" t="s">
        <v>322</v>
      </c>
      <c r="F50" s="104">
        <v>914</v>
      </c>
      <c r="G50" s="105" t="s">
        <v>195</v>
      </c>
      <c r="H50" s="105">
        <v>11</v>
      </c>
      <c r="I50" s="106" t="s">
        <v>240</v>
      </c>
      <c r="J50" s="107" t="s">
        <v>221</v>
      </c>
      <c r="K50" s="107" t="s">
        <v>222</v>
      </c>
      <c r="L50" s="108"/>
      <c r="M50" s="105"/>
      <c r="N50" s="109">
        <f>N51</f>
        <v>49.72</v>
      </c>
      <c r="O50" s="109">
        <f>O51</f>
        <v>0</v>
      </c>
      <c r="P50" s="72">
        <f t="shared" si="0"/>
        <v>0</v>
      </c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3"/>
      <c r="AE50" s="73"/>
      <c r="AF50" s="73"/>
      <c r="AG50" s="73"/>
      <c r="AH50" s="73"/>
    </row>
    <row r="51" spans="1:34" s="119" customFormat="1" ht="33" customHeight="1" x14ac:dyDescent="0.3">
      <c r="B51" s="120"/>
      <c r="C51" s="121"/>
      <c r="D51" s="70"/>
      <c r="E51" s="103" t="s">
        <v>332</v>
      </c>
      <c r="F51" s="104">
        <v>914</v>
      </c>
      <c r="G51" s="105" t="s">
        <v>195</v>
      </c>
      <c r="H51" s="105">
        <v>11</v>
      </c>
      <c r="I51" s="106" t="s">
        <v>240</v>
      </c>
      <c r="J51" s="107" t="s">
        <v>221</v>
      </c>
      <c r="K51" s="107" t="s">
        <v>222</v>
      </c>
      <c r="L51" s="108" t="s">
        <v>244</v>
      </c>
      <c r="M51" s="105" t="s">
        <v>153</v>
      </c>
      <c r="N51" s="109">
        <f>N53</f>
        <v>49.72</v>
      </c>
      <c r="O51" s="109">
        <f>O53</f>
        <v>0</v>
      </c>
      <c r="P51" s="72">
        <f t="shared" si="0"/>
        <v>0</v>
      </c>
      <c r="Q51" s="73"/>
      <c r="R51" s="73"/>
      <c r="S51" s="73"/>
      <c r="T51" s="73"/>
      <c r="U51" s="73"/>
      <c r="V51" s="73"/>
      <c r="W51" s="73"/>
      <c r="X51" s="73"/>
      <c r="Y51" s="73"/>
      <c r="Z51" s="73"/>
      <c r="AA51" s="73"/>
      <c r="AB51" s="73"/>
      <c r="AC51" s="73"/>
      <c r="AD51" s="73"/>
      <c r="AE51" s="73"/>
      <c r="AF51" s="73"/>
      <c r="AG51" s="73"/>
      <c r="AH51" s="73"/>
    </row>
    <row r="52" spans="1:34" s="119" customFormat="1" ht="18" customHeight="1" x14ac:dyDescent="0.3">
      <c r="B52" s="120"/>
      <c r="C52" s="121"/>
      <c r="D52" s="70"/>
      <c r="E52" s="103" t="s">
        <v>236</v>
      </c>
      <c r="F52" s="104">
        <v>914</v>
      </c>
      <c r="G52" s="105" t="s">
        <v>195</v>
      </c>
      <c r="H52" s="105">
        <v>11</v>
      </c>
      <c r="I52" s="106" t="s">
        <v>240</v>
      </c>
      <c r="J52" s="107" t="s">
        <v>221</v>
      </c>
      <c r="K52" s="107" t="s">
        <v>222</v>
      </c>
      <c r="L52" s="108" t="s">
        <v>244</v>
      </c>
      <c r="M52" s="105">
        <v>800</v>
      </c>
      <c r="N52" s="109">
        <f>N53</f>
        <v>49.72</v>
      </c>
      <c r="O52" s="109">
        <f>O53</f>
        <v>0</v>
      </c>
      <c r="P52" s="72">
        <f t="shared" si="0"/>
        <v>0</v>
      </c>
      <c r="Q52" s="122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</row>
    <row r="53" spans="1:34" s="68" customFormat="1" ht="15" customHeight="1" x14ac:dyDescent="0.3">
      <c r="B53" s="69"/>
      <c r="C53" s="70"/>
      <c r="D53" s="70"/>
      <c r="E53" s="103" t="s">
        <v>138</v>
      </c>
      <c r="F53" s="104">
        <v>914</v>
      </c>
      <c r="G53" s="105" t="s">
        <v>195</v>
      </c>
      <c r="H53" s="105">
        <v>11</v>
      </c>
      <c r="I53" s="106" t="s">
        <v>240</v>
      </c>
      <c r="J53" s="107" t="s">
        <v>221</v>
      </c>
      <c r="K53" s="107" t="s">
        <v>222</v>
      </c>
      <c r="L53" s="108" t="s">
        <v>244</v>
      </c>
      <c r="M53" s="105" t="s">
        <v>245</v>
      </c>
      <c r="N53" s="109">
        <v>49.72</v>
      </c>
      <c r="O53" s="109"/>
      <c r="P53" s="72">
        <f t="shared" si="0"/>
        <v>0</v>
      </c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</row>
    <row r="54" spans="1:34" s="68" customFormat="1" ht="18" customHeight="1" x14ac:dyDescent="0.3">
      <c r="B54" s="69"/>
      <c r="C54" s="70"/>
      <c r="D54" s="70"/>
      <c r="E54" s="103" t="s">
        <v>198</v>
      </c>
      <c r="F54" s="104">
        <v>914</v>
      </c>
      <c r="G54" s="105" t="s">
        <v>195</v>
      </c>
      <c r="H54" s="105" t="s">
        <v>199</v>
      </c>
      <c r="I54" s="106"/>
      <c r="J54" s="107"/>
      <c r="K54" s="107"/>
      <c r="L54" s="108"/>
      <c r="M54" s="105"/>
      <c r="N54" s="109">
        <f>N55</f>
        <v>529.20000000000005</v>
      </c>
      <c r="O54" s="109">
        <f>O55</f>
        <v>237.56200000000001</v>
      </c>
      <c r="P54" s="72">
        <f t="shared" si="0"/>
        <v>44.890778533635675</v>
      </c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73"/>
      <c r="AD54" s="73"/>
      <c r="AE54" s="73"/>
      <c r="AF54" s="73"/>
      <c r="AG54" s="73"/>
      <c r="AH54" s="73"/>
    </row>
    <row r="55" spans="1:34" s="68" customFormat="1" ht="48.75" customHeight="1" x14ac:dyDescent="0.3">
      <c r="B55" s="69"/>
      <c r="C55" s="70"/>
      <c r="D55" s="70"/>
      <c r="E55" s="103" t="s">
        <v>321</v>
      </c>
      <c r="F55" s="104">
        <v>914</v>
      </c>
      <c r="G55" s="105" t="s">
        <v>195</v>
      </c>
      <c r="H55" s="105" t="s">
        <v>199</v>
      </c>
      <c r="I55" s="106" t="s">
        <v>240</v>
      </c>
      <c r="J55" s="107"/>
      <c r="K55" s="107"/>
      <c r="L55" s="108"/>
      <c r="M55" s="105"/>
      <c r="N55" s="109">
        <f>N56</f>
        <v>529.20000000000005</v>
      </c>
      <c r="O55" s="109">
        <f>O56</f>
        <v>237.56200000000001</v>
      </c>
      <c r="P55" s="72">
        <f t="shared" si="0"/>
        <v>44.890778533635675</v>
      </c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73"/>
      <c r="AD55" s="73"/>
      <c r="AE55" s="73"/>
      <c r="AF55" s="73"/>
      <c r="AG55" s="73"/>
      <c r="AH55" s="73"/>
    </row>
    <row r="56" spans="1:34" ht="63" customHeight="1" x14ac:dyDescent="0.3">
      <c r="A56" s="68"/>
      <c r="B56" s="69"/>
      <c r="C56" s="70"/>
      <c r="D56" s="70"/>
      <c r="E56" s="103" t="s">
        <v>322</v>
      </c>
      <c r="F56" s="104">
        <v>914</v>
      </c>
      <c r="G56" s="105" t="s">
        <v>195</v>
      </c>
      <c r="H56" s="105" t="s">
        <v>199</v>
      </c>
      <c r="I56" s="106" t="s">
        <v>240</v>
      </c>
      <c r="J56" s="107" t="s">
        <v>221</v>
      </c>
      <c r="K56" s="107" t="s">
        <v>222</v>
      </c>
      <c r="L56" s="108"/>
      <c r="M56" s="105"/>
      <c r="N56" s="109">
        <f>N64+N57+N60</f>
        <v>529.20000000000005</v>
      </c>
      <c r="O56" s="109">
        <f>O64+O57+O60</f>
        <v>237.56200000000001</v>
      </c>
      <c r="P56" s="72">
        <f t="shared" si="0"/>
        <v>44.890778533635675</v>
      </c>
      <c r="Q56" s="73"/>
      <c r="R56" s="73"/>
      <c r="S56" s="73"/>
      <c r="T56" s="73"/>
      <c r="U56" s="73"/>
      <c r="V56" s="73"/>
      <c r="W56" s="73"/>
      <c r="X56" s="73"/>
      <c r="Y56" s="73"/>
      <c r="Z56" s="73"/>
      <c r="AA56" s="73"/>
      <c r="AB56" s="73"/>
      <c r="AC56" s="73"/>
      <c r="AD56" s="73"/>
      <c r="AE56" s="73"/>
      <c r="AF56" s="73"/>
      <c r="AG56" s="73"/>
      <c r="AH56" s="73"/>
    </row>
    <row r="57" spans="1:34" s="119" customFormat="1" ht="33" customHeight="1" x14ac:dyDescent="0.3">
      <c r="B57" s="120"/>
      <c r="C57" s="121"/>
      <c r="D57" s="70"/>
      <c r="E57" s="103" t="s">
        <v>246</v>
      </c>
      <c r="F57" s="104">
        <v>914</v>
      </c>
      <c r="G57" s="105" t="s">
        <v>195</v>
      </c>
      <c r="H57" s="105" t="s">
        <v>199</v>
      </c>
      <c r="I57" s="106" t="s">
        <v>240</v>
      </c>
      <c r="J57" s="107" t="s">
        <v>221</v>
      </c>
      <c r="K57" s="107" t="s">
        <v>222</v>
      </c>
      <c r="L57" s="108" t="s">
        <v>247</v>
      </c>
      <c r="M57" s="105"/>
      <c r="N57" s="109">
        <f>N58</f>
        <v>38.5</v>
      </c>
      <c r="O57" s="109">
        <f>O58</f>
        <v>24.2</v>
      </c>
      <c r="P57" s="66">
        <f t="shared" si="0"/>
        <v>62.857142857142854</v>
      </c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3"/>
      <c r="AB57" s="73"/>
      <c r="AC57" s="73"/>
      <c r="AD57" s="73"/>
      <c r="AE57" s="73"/>
      <c r="AF57" s="73"/>
      <c r="AG57" s="73"/>
      <c r="AH57" s="73"/>
    </row>
    <row r="58" spans="1:34" ht="33" customHeight="1" x14ac:dyDescent="0.3">
      <c r="A58" s="68"/>
      <c r="B58" s="69"/>
      <c r="C58" s="70"/>
      <c r="D58" s="70"/>
      <c r="E58" s="103" t="s">
        <v>133</v>
      </c>
      <c r="F58" s="104">
        <v>914</v>
      </c>
      <c r="G58" s="105" t="s">
        <v>195</v>
      </c>
      <c r="H58" s="105" t="s">
        <v>199</v>
      </c>
      <c r="I58" s="106" t="s">
        <v>240</v>
      </c>
      <c r="J58" s="107" t="s">
        <v>221</v>
      </c>
      <c r="K58" s="107" t="s">
        <v>222</v>
      </c>
      <c r="L58" s="108" t="s">
        <v>247</v>
      </c>
      <c r="M58" s="105">
        <v>200</v>
      </c>
      <c r="N58" s="109">
        <f>N59</f>
        <v>38.5</v>
      </c>
      <c r="O58" s="109">
        <f>O59</f>
        <v>24.2</v>
      </c>
      <c r="P58" s="66">
        <f t="shared" si="0"/>
        <v>62.857142857142854</v>
      </c>
      <c r="Q58" s="73"/>
      <c r="R58" s="73"/>
      <c r="S58" s="73"/>
      <c r="T58" s="73"/>
      <c r="U58" s="73"/>
      <c r="V58" s="73"/>
      <c r="W58" s="73"/>
      <c r="X58" s="73"/>
      <c r="Y58" s="73"/>
      <c r="Z58" s="73"/>
      <c r="AA58" s="73"/>
      <c r="AB58" s="73"/>
      <c r="AC58" s="73"/>
      <c r="AD58" s="73"/>
      <c r="AE58" s="73"/>
      <c r="AF58" s="73"/>
      <c r="AG58" s="73"/>
      <c r="AH58" s="73"/>
    </row>
    <row r="59" spans="1:34" ht="33" customHeight="1" x14ac:dyDescent="0.3">
      <c r="A59" s="68"/>
      <c r="B59" s="69"/>
      <c r="C59" s="70"/>
      <c r="D59" s="70"/>
      <c r="E59" s="103" t="s">
        <v>134</v>
      </c>
      <c r="F59" s="104">
        <v>914</v>
      </c>
      <c r="G59" s="105" t="s">
        <v>195</v>
      </c>
      <c r="H59" s="105" t="s">
        <v>199</v>
      </c>
      <c r="I59" s="106" t="s">
        <v>240</v>
      </c>
      <c r="J59" s="107" t="s">
        <v>221</v>
      </c>
      <c r="K59" s="107" t="s">
        <v>222</v>
      </c>
      <c r="L59" s="108" t="s">
        <v>247</v>
      </c>
      <c r="M59" s="105">
        <v>240</v>
      </c>
      <c r="N59" s="109">
        <v>38.5</v>
      </c>
      <c r="O59" s="109">
        <v>24.2</v>
      </c>
      <c r="P59" s="66">
        <f t="shared" si="0"/>
        <v>62.857142857142854</v>
      </c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3"/>
      <c r="AB59" s="73"/>
      <c r="AC59" s="73"/>
      <c r="AD59" s="73"/>
      <c r="AE59" s="73"/>
      <c r="AF59" s="73"/>
      <c r="AG59" s="73"/>
      <c r="AH59" s="73"/>
    </row>
    <row r="60" spans="1:34" ht="63" customHeight="1" x14ac:dyDescent="0.3">
      <c r="A60" s="68"/>
      <c r="B60" s="69"/>
      <c r="C60" s="70"/>
      <c r="D60" s="70"/>
      <c r="E60" s="103" t="s">
        <v>333</v>
      </c>
      <c r="F60" s="104">
        <v>914</v>
      </c>
      <c r="G60" s="105" t="s">
        <v>195</v>
      </c>
      <c r="H60" s="105" t="s">
        <v>199</v>
      </c>
      <c r="I60" s="106" t="s">
        <v>240</v>
      </c>
      <c r="J60" s="107" t="s">
        <v>221</v>
      </c>
      <c r="K60" s="107" t="s">
        <v>222</v>
      </c>
      <c r="L60" s="108" t="s">
        <v>248</v>
      </c>
      <c r="M60" s="105"/>
      <c r="N60" s="109">
        <f>N61</f>
        <v>375</v>
      </c>
      <c r="O60" s="109">
        <f>O61</f>
        <v>133.54000000000002</v>
      </c>
      <c r="P60" s="110">
        <f t="shared" si="0"/>
        <v>35.610666666666674</v>
      </c>
      <c r="Q60" s="73"/>
      <c r="R60" s="73"/>
      <c r="S60" s="73"/>
      <c r="T60" s="73"/>
      <c r="U60" s="73"/>
      <c r="V60" s="73"/>
      <c r="W60" s="73"/>
      <c r="X60" s="73"/>
      <c r="Y60" s="73"/>
      <c r="Z60" s="73"/>
      <c r="AA60" s="73"/>
      <c r="AB60" s="73"/>
      <c r="AC60" s="73"/>
      <c r="AD60" s="73"/>
      <c r="AE60" s="73"/>
      <c r="AF60" s="73"/>
      <c r="AG60" s="73"/>
      <c r="AH60" s="73"/>
    </row>
    <row r="61" spans="1:34" ht="18" customHeight="1" x14ac:dyDescent="0.3">
      <c r="A61" s="68"/>
      <c r="B61" s="69"/>
      <c r="C61" s="70"/>
      <c r="D61" s="70"/>
      <c r="E61" s="103" t="s">
        <v>236</v>
      </c>
      <c r="F61" s="104">
        <v>914</v>
      </c>
      <c r="G61" s="105" t="s">
        <v>195</v>
      </c>
      <c r="H61" s="105" t="s">
        <v>199</v>
      </c>
      <c r="I61" s="106" t="s">
        <v>240</v>
      </c>
      <c r="J61" s="107" t="s">
        <v>221</v>
      </c>
      <c r="K61" s="107" t="s">
        <v>222</v>
      </c>
      <c r="L61" s="108" t="s">
        <v>248</v>
      </c>
      <c r="M61" s="105">
        <v>800</v>
      </c>
      <c r="N61" s="109">
        <f>N62+N63</f>
        <v>375</v>
      </c>
      <c r="O61" s="109">
        <f>O62+O63</f>
        <v>133.54000000000002</v>
      </c>
      <c r="P61" s="72">
        <f t="shared" si="0"/>
        <v>35.610666666666674</v>
      </c>
      <c r="Q61" s="73"/>
      <c r="R61" s="73"/>
      <c r="S61" s="73"/>
      <c r="T61" s="73"/>
      <c r="U61" s="73"/>
      <c r="V61" s="73"/>
      <c r="W61" s="73"/>
      <c r="X61" s="73"/>
      <c r="Y61" s="73"/>
      <c r="Z61" s="73"/>
      <c r="AA61" s="73"/>
      <c r="AB61" s="73"/>
      <c r="AC61" s="73"/>
      <c r="AD61" s="73"/>
      <c r="AE61" s="73"/>
      <c r="AF61" s="73"/>
      <c r="AG61" s="73"/>
      <c r="AH61" s="73"/>
    </row>
    <row r="62" spans="1:34" ht="17.25" customHeight="1" x14ac:dyDescent="0.3">
      <c r="A62" s="68"/>
      <c r="B62" s="69"/>
      <c r="C62" s="70"/>
      <c r="D62" s="70"/>
      <c r="E62" s="103" t="s">
        <v>249</v>
      </c>
      <c r="F62" s="104">
        <v>914</v>
      </c>
      <c r="G62" s="105" t="s">
        <v>195</v>
      </c>
      <c r="H62" s="105" t="s">
        <v>199</v>
      </c>
      <c r="I62" s="106" t="s">
        <v>240</v>
      </c>
      <c r="J62" s="107" t="s">
        <v>221</v>
      </c>
      <c r="K62" s="107" t="s">
        <v>222</v>
      </c>
      <c r="L62" s="108" t="s">
        <v>248</v>
      </c>
      <c r="M62" s="105">
        <v>830</v>
      </c>
      <c r="N62" s="109">
        <v>126.492</v>
      </c>
      <c r="O62" s="109">
        <v>83.54</v>
      </c>
      <c r="P62" s="66">
        <f t="shared" si="0"/>
        <v>66.043702368529239</v>
      </c>
      <c r="Q62" s="73"/>
      <c r="R62" s="73"/>
      <c r="S62" s="73"/>
      <c r="T62" s="73"/>
      <c r="U62" s="73"/>
      <c r="V62" s="73"/>
      <c r="W62" s="73"/>
      <c r="X62" s="73"/>
      <c r="Y62" s="73"/>
      <c r="Z62" s="73"/>
      <c r="AA62" s="73"/>
      <c r="AB62" s="73"/>
      <c r="AC62" s="73"/>
      <c r="AD62" s="73"/>
      <c r="AE62" s="73"/>
      <c r="AF62" s="73"/>
      <c r="AG62" s="73"/>
      <c r="AH62" s="73"/>
    </row>
    <row r="63" spans="1:34" s="119" customFormat="1" ht="18" customHeight="1" x14ac:dyDescent="0.3">
      <c r="B63" s="120"/>
      <c r="C63" s="121"/>
      <c r="D63" s="70"/>
      <c r="E63" s="103" t="s">
        <v>135</v>
      </c>
      <c r="F63" s="104">
        <v>914</v>
      </c>
      <c r="G63" s="105" t="s">
        <v>195</v>
      </c>
      <c r="H63" s="105" t="s">
        <v>199</v>
      </c>
      <c r="I63" s="106" t="s">
        <v>240</v>
      </c>
      <c r="J63" s="107" t="s">
        <v>221</v>
      </c>
      <c r="K63" s="107" t="s">
        <v>222</v>
      </c>
      <c r="L63" s="108" t="s">
        <v>248</v>
      </c>
      <c r="M63" s="105">
        <v>850</v>
      </c>
      <c r="N63" s="109">
        <v>248.50800000000001</v>
      </c>
      <c r="O63" s="109">
        <v>50</v>
      </c>
      <c r="P63" s="110">
        <f t="shared" si="0"/>
        <v>20.120076617251758</v>
      </c>
      <c r="Q63" s="73"/>
      <c r="R63" s="73"/>
      <c r="S63" s="73"/>
      <c r="T63" s="73"/>
      <c r="U63" s="73"/>
      <c r="V63" s="73"/>
      <c r="W63" s="73"/>
      <c r="X63" s="73"/>
      <c r="Y63" s="73"/>
      <c r="Z63" s="73"/>
      <c r="AA63" s="73"/>
      <c r="AB63" s="73"/>
      <c r="AC63" s="73"/>
      <c r="AD63" s="73"/>
      <c r="AE63" s="73"/>
      <c r="AF63" s="73"/>
      <c r="AG63" s="73"/>
      <c r="AH63" s="73"/>
    </row>
    <row r="64" spans="1:34" ht="39" customHeight="1" x14ac:dyDescent="0.3">
      <c r="A64" s="68"/>
      <c r="B64" s="69"/>
      <c r="C64" s="70"/>
      <c r="D64" s="70"/>
      <c r="E64" s="103" t="s">
        <v>250</v>
      </c>
      <c r="F64" s="104">
        <v>914</v>
      </c>
      <c r="G64" s="105" t="s">
        <v>195</v>
      </c>
      <c r="H64" s="105" t="s">
        <v>199</v>
      </c>
      <c r="I64" s="106" t="s">
        <v>240</v>
      </c>
      <c r="J64" s="107" t="s">
        <v>221</v>
      </c>
      <c r="K64" s="107" t="s">
        <v>222</v>
      </c>
      <c r="L64" s="108" t="s">
        <v>251</v>
      </c>
      <c r="M64" s="105"/>
      <c r="N64" s="109">
        <f>N66</f>
        <v>115.7</v>
      </c>
      <c r="O64" s="109">
        <f>O66</f>
        <v>79.822000000000003</v>
      </c>
      <c r="P64" s="72">
        <f t="shared" si="0"/>
        <v>68.990492653414009</v>
      </c>
      <c r="Q64" s="73"/>
      <c r="R64" s="73"/>
      <c r="S64" s="73"/>
      <c r="T64" s="73"/>
      <c r="U64" s="73"/>
      <c r="V64" s="73"/>
      <c r="W64" s="73"/>
      <c r="X64" s="73"/>
      <c r="Y64" s="73"/>
      <c r="Z64" s="73"/>
      <c r="AA64" s="73"/>
      <c r="AB64" s="73"/>
      <c r="AC64" s="73"/>
      <c r="AD64" s="73"/>
      <c r="AE64" s="73"/>
      <c r="AF64" s="73"/>
      <c r="AG64" s="73"/>
      <c r="AH64" s="73"/>
    </row>
    <row r="65" spans="1:34" ht="33.75" customHeight="1" x14ac:dyDescent="0.3">
      <c r="A65" s="68"/>
      <c r="B65" s="69"/>
      <c r="C65" s="70"/>
      <c r="D65" s="70"/>
      <c r="E65" s="103" t="s">
        <v>133</v>
      </c>
      <c r="F65" s="104">
        <v>914</v>
      </c>
      <c r="G65" s="105" t="s">
        <v>195</v>
      </c>
      <c r="H65" s="105" t="s">
        <v>199</v>
      </c>
      <c r="I65" s="106" t="s">
        <v>240</v>
      </c>
      <c r="J65" s="107" t="s">
        <v>221</v>
      </c>
      <c r="K65" s="107" t="s">
        <v>222</v>
      </c>
      <c r="L65" s="108" t="s">
        <v>251</v>
      </c>
      <c r="M65" s="105">
        <v>200</v>
      </c>
      <c r="N65" s="109">
        <f>N66</f>
        <v>115.7</v>
      </c>
      <c r="O65" s="109">
        <f>O66</f>
        <v>79.822000000000003</v>
      </c>
      <c r="P65" s="72">
        <f t="shared" si="0"/>
        <v>68.990492653414009</v>
      </c>
      <c r="Q65" s="73"/>
      <c r="R65" s="73"/>
      <c r="S65" s="73"/>
      <c r="T65" s="73"/>
      <c r="U65" s="73"/>
      <c r="V65" s="73"/>
      <c r="W65" s="73"/>
      <c r="X65" s="73"/>
      <c r="Y65" s="73"/>
      <c r="Z65" s="73"/>
      <c r="AA65" s="73"/>
      <c r="AB65" s="73"/>
      <c r="AC65" s="73"/>
      <c r="AD65" s="73"/>
      <c r="AE65" s="73"/>
      <c r="AF65" s="73"/>
      <c r="AG65" s="73"/>
      <c r="AH65" s="73"/>
    </row>
    <row r="66" spans="1:34" ht="33" customHeight="1" x14ac:dyDescent="0.3">
      <c r="A66" s="68"/>
      <c r="B66" s="69"/>
      <c r="C66" s="70"/>
      <c r="D66" s="70"/>
      <c r="E66" s="103" t="s">
        <v>134</v>
      </c>
      <c r="F66" s="104">
        <v>914</v>
      </c>
      <c r="G66" s="105" t="s">
        <v>195</v>
      </c>
      <c r="H66" s="105" t="s">
        <v>199</v>
      </c>
      <c r="I66" s="106" t="s">
        <v>240</v>
      </c>
      <c r="J66" s="107" t="s">
        <v>221</v>
      </c>
      <c r="K66" s="107" t="s">
        <v>222</v>
      </c>
      <c r="L66" s="108" t="s">
        <v>251</v>
      </c>
      <c r="M66" s="105">
        <v>240</v>
      </c>
      <c r="N66" s="109">
        <v>115.7</v>
      </c>
      <c r="O66" s="109">
        <v>79.822000000000003</v>
      </c>
      <c r="P66" s="66">
        <f t="shared" si="0"/>
        <v>68.990492653414009</v>
      </c>
      <c r="Q66" s="73"/>
      <c r="R66" s="73"/>
      <c r="S66" s="73"/>
      <c r="T66" s="73"/>
      <c r="U66" s="73"/>
      <c r="V66" s="73"/>
      <c r="W66" s="73"/>
      <c r="X66" s="73"/>
      <c r="Y66" s="73"/>
      <c r="Z66" s="73"/>
      <c r="AA66" s="73"/>
      <c r="AB66" s="73"/>
      <c r="AC66" s="73"/>
      <c r="AD66" s="73"/>
      <c r="AE66" s="73"/>
      <c r="AF66" s="73"/>
      <c r="AG66" s="73"/>
      <c r="AH66" s="73"/>
    </row>
    <row r="67" spans="1:34" s="68" customFormat="1" ht="16.5" customHeight="1" x14ac:dyDescent="0.3">
      <c r="B67" s="69"/>
      <c r="C67" s="70"/>
      <c r="D67" s="70"/>
      <c r="E67" s="103" t="s">
        <v>200</v>
      </c>
      <c r="F67" s="104">
        <v>914</v>
      </c>
      <c r="G67" s="105" t="s">
        <v>201</v>
      </c>
      <c r="H67" s="105"/>
      <c r="I67" s="106"/>
      <c r="J67" s="107"/>
      <c r="K67" s="107"/>
      <c r="L67" s="108"/>
      <c r="M67" s="105"/>
      <c r="N67" s="109">
        <f>N68</f>
        <v>238</v>
      </c>
      <c r="O67" s="109">
        <f>O68</f>
        <v>238</v>
      </c>
      <c r="P67" s="110">
        <f t="shared" si="0"/>
        <v>100</v>
      </c>
      <c r="Q67" s="73"/>
      <c r="R67" s="73"/>
      <c r="S67" s="73"/>
      <c r="T67" s="73"/>
      <c r="U67" s="73"/>
      <c r="V67" s="73"/>
      <c r="W67" s="73"/>
      <c r="X67" s="73"/>
      <c r="Y67" s="73"/>
      <c r="Z67" s="73"/>
      <c r="AA67" s="73"/>
      <c r="AB67" s="73"/>
      <c r="AC67" s="73"/>
      <c r="AD67" s="73"/>
      <c r="AE67" s="73"/>
      <c r="AF67" s="73"/>
      <c r="AG67" s="73"/>
      <c r="AH67" s="73"/>
    </row>
    <row r="68" spans="1:34" ht="17.25" customHeight="1" x14ac:dyDescent="0.3">
      <c r="A68" s="68"/>
      <c r="B68" s="69"/>
      <c r="C68" s="70"/>
      <c r="D68" s="70"/>
      <c r="E68" s="103" t="s">
        <v>202</v>
      </c>
      <c r="F68" s="104">
        <v>914</v>
      </c>
      <c r="G68" s="105" t="s">
        <v>201</v>
      </c>
      <c r="H68" s="105" t="s">
        <v>203</v>
      </c>
      <c r="I68" s="106"/>
      <c r="J68" s="107"/>
      <c r="K68" s="107"/>
      <c r="L68" s="108"/>
      <c r="M68" s="105"/>
      <c r="N68" s="109">
        <f>N69</f>
        <v>238</v>
      </c>
      <c r="O68" s="109">
        <f>O69</f>
        <v>238</v>
      </c>
      <c r="P68" s="72">
        <f t="shared" si="0"/>
        <v>100</v>
      </c>
      <c r="Q68" s="73"/>
      <c r="R68" s="73"/>
      <c r="S68" s="73"/>
      <c r="T68" s="73"/>
      <c r="U68" s="73"/>
      <c r="V68" s="73"/>
      <c r="W68" s="73"/>
      <c r="X68" s="73"/>
      <c r="Y68" s="73"/>
      <c r="Z68" s="73"/>
      <c r="AA68" s="73"/>
      <c r="AB68" s="73"/>
      <c r="AC68" s="73"/>
      <c r="AD68" s="73"/>
      <c r="AE68" s="73"/>
      <c r="AF68" s="73"/>
      <c r="AG68" s="73"/>
      <c r="AH68" s="73"/>
    </row>
    <row r="69" spans="1:34" ht="49.5" customHeight="1" x14ac:dyDescent="0.3">
      <c r="A69" s="68"/>
      <c r="B69" s="69"/>
      <c r="C69" s="70"/>
      <c r="D69" s="70"/>
      <c r="E69" s="103" t="s">
        <v>321</v>
      </c>
      <c r="F69" s="104">
        <v>914</v>
      </c>
      <c r="G69" s="105" t="s">
        <v>201</v>
      </c>
      <c r="H69" s="105" t="s">
        <v>203</v>
      </c>
      <c r="I69" s="106" t="s">
        <v>240</v>
      </c>
      <c r="J69" s="107">
        <v>0</v>
      </c>
      <c r="K69" s="107"/>
      <c r="L69" s="108"/>
      <c r="M69" s="105"/>
      <c r="N69" s="109">
        <f>N71</f>
        <v>238</v>
      </c>
      <c r="O69" s="109">
        <f>O71</f>
        <v>238</v>
      </c>
      <c r="P69" s="66">
        <f t="shared" si="0"/>
        <v>100</v>
      </c>
      <c r="Q69" s="73"/>
      <c r="R69" s="73"/>
      <c r="S69" s="73"/>
      <c r="T69" s="73"/>
      <c r="U69" s="73"/>
      <c r="V69" s="73"/>
      <c r="W69" s="73"/>
      <c r="X69" s="73"/>
      <c r="Y69" s="73"/>
      <c r="Z69" s="73"/>
      <c r="AA69" s="73"/>
      <c r="AB69" s="73"/>
      <c r="AC69" s="73"/>
      <c r="AD69" s="73"/>
      <c r="AE69" s="73"/>
      <c r="AF69" s="73"/>
      <c r="AG69" s="73"/>
      <c r="AH69" s="73"/>
    </row>
    <row r="70" spans="1:34" ht="65.25" customHeight="1" x14ac:dyDescent="0.3">
      <c r="A70" s="68"/>
      <c r="B70" s="69"/>
      <c r="C70" s="70"/>
      <c r="D70" s="70"/>
      <c r="E70" s="103" t="s">
        <v>322</v>
      </c>
      <c r="F70" s="104">
        <v>914</v>
      </c>
      <c r="G70" s="105" t="s">
        <v>201</v>
      </c>
      <c r="H70" s="105" t="s">
        <v>203</v>
      </c>
      <c r="I70" s="106" t="s">
        <v>240</v>
      </c>
      <c r="J70" s="107" t="s">
        <v>221</v>
      </c>
      <c r="K70" s="107" t="s">
        <v>222</v>
      </c>
      <c r="L70" s="108"/>
      <c r="M70" s="105"/>
      <c r="N70" s="109">
        <f t="shared" ref="N70:O72" si="2">N71</f>
        <v>238</v>
      </c>
      <c r="O70" s="109">
        <f t="shared" si="2"/>
        <v>238</v>
      </c>
      <c r="P70" s="66">
        <f t="shared" si="0"/>
        <v>100</v>
      </c>
      <c r="Q70" s="73"/>
      <c r="R70" s="73"/>
      <c r="S70" s="73"/>
      <c r="T70" s="73"/>
      <c r="U70" s="73"/>
      <c r="V70" s="73"/>
      <c r="W70" s="73"/>
      <c r="X70" s="73"/>
      <c r="Y70" s="73"/>
      <c r="Z70" s="73"/>
      <c r="AA70" s="73"/>
      <c r="AB70" s="73"/>
      <c r="AC70" s="73"/>
      <c r="AD70" s="73"/>
      <c r="AE70" s="73"/>
      <c r="AF70" s="73"/>
      <c r="AG70" s="73"/>
      <c r="AH70" s="73"/>
    </row>
    <row r="71" spans="1:34" ht="50.4" customHeight="1" x14ac:dyDescent="0.3">
      <c r="A71" s="68"/>
      <c r="B71" s="69"/>
      <c r="C71" s="70"/>
      <c r="D71" s="70"/>
      <c r="E71" s="220" t="s">
        <v>334</v>
      </c>
      <c r="F71" s="104">
        <v>914</v>
      </c>
      <c r="G71" s="105" t="s">
        <v>201</v>
      </c>
      <c r="H71" s="105" t="s">
        <v>203</v>
      </c>
      <c r="I71" s="106" t="s">
        <v>240</v>
      </c>
      <c r="J71" s="107" t="s">
        <v>221</v>
      </c>
      <c r="K71" s="107" t="s">
        <v>222</v>
      </c>
      <c r="L71" s="108">
        <v>51180</v>
      </c>
      <c r="M71" s="105"/>
      <c r="N71" s="109">
        <f t="shared" si="2"/>
        <v>238</v>
      </c>
      <c r="O71" s="109">
        <f t="shared" si="2"/>
        <v>238</v>
      </c>
      <c r="P71" s="110">
        <f t="shared" si="0"/>
        <v>100</v>
      </c>
      <c r="Q71" s="73"/>
      <c r="R71" s="73"/>
      <c r="S71" s="73"/>
      <c r="T71" s="73"/>
      <c r="U71" s="73"/>
      <c r="V71" s="73"/>
      <c r="W71" s="73"/>
      <c r="X71" s="73"/>
      <c r="Y71" s="73"/>
      <c r="Z71" s="73"/>
      <c r="AA71" s="73"/>
      <c r="AB71" s="73"/>
      <c r="AC71" s="73"/>
      <c r="AD71" s="73"/>
      <c r="AE71" s="73"/>
      <c r="AF71" s="73"/>
      <c r="AG71" s="73"/>
      <c r="AH71" s="73"/>
    </row>
    <row r="72" spans="1:34" ht="80.25" customHeight="1" x14ac:dyDescent="0.3">
      <c r="A72" s="68"/>
      <c r="B72" s="69"/>
      <c r="C72" s="70"/>
      <c r="D72" s="70"/>
      <c r="E72" s="103" t="s">
        <v>227</v>
      </c>
      <c r="F72" s="104">
        <v>914</v>
      </c>
      <c r="G72" s="105" t="s">
        <v>201</v>
      </c>
      <c r="H72" s="105" t="s">
        <v>203</v>
      </c>
      <c r="I72" s="106" t="s">
        <v>240</v>
      </c>
      <c r="J72" s="107" t="s">
        <v>221</v>
      </c>
      <c r="K72" s="107" t="s">
        <v>222</v>
      </c>
      <c r="L72" s="108" t="s">
        <v>252</v>
      </c>
      <c r="M72" s="105">
        <v>100</v>
      </c>
      <c r="N72" s="109">
        <f t="shared" si="2"/>
        <v>238</v>
      </c>
      <c r="O72" s="109">
        <f t="shared" si="2"/>
        <v>238</v>
      </c>
      <c r="P72" s="72">
        <f t="shared" si="0"/>
        <v>100</v>
      </c>
      <c r="Q72" s="73"/>
      <c r="R72" s="73"/>
      <c r="S72" s="73"/>
      <c r="T72" s="73"/>
      <c r="U72" s="73"/>
      <c r="V72" s="73"/>
      <c r="W72" s="73"/>
      <c r="X72" s="73"/>
      <c r="Y72" s="73"/>
      <c r="Z72" s="73"/>
      <c r="AA72" s="73"/>
      <c r="AB72" s="73"/>
      <c r="AC72" s="73"/>
      <c r="AD72" s="73"/>
      <c r="AE72" s="73"/>
      <c r="AF72" s="73"/>
      <c r="AG72" s="73"/>
      <c r="AH72" s="73"/>
    </row>
    <row r="73" spans="1:34" ht="33.75" customHeight="1" x14ac:dyDescent="0.3">
      <c r="A73" s="68"/>
      <c r="B73" s="69"/>
      <c r="C73" s="70"/>
      <c r="D73" s="70"/>
      <c r="E73" s="103" t="s">
        <v>132</v>
      </c>
      <c r="F73" s="104">
        <v>914</v>
      </c>
      <c r="G73" s="105" t="s">
        <v>201</v>
      </c>
      <c r="H73" s="105" t="s">
        <v>203</v>
      </c>
      <c r="I73" s="106" t="s">
        <v>240</v>
      </c>
      <c r="J73" s="107" t="s">
        <v>221</v>
      </c>
      <c r="K73" s="107" t="s">
        <v>222</v>
      </c>
      <c r="L73" s="108" t="s">
        <v>252</v>
      </c>
      <c r="M73" s="105" t="s">
        <v>229</v>
      </c>
      <c r="N73" s="109">
        <v>238</v>
      </c>
      <c r="O73" s="109">
        <v>238</v>
      </c>
      <c r="P73" s="66">
        <f t="shared" si="0"/>
        <v>100</v>
      </c>
      <c r="Q73" s="73"/>
      <c r="R73" s="73"/>
      <c r="S73" s="73"/>
      <c r="T73" s="73"/>
      <c r="U73" s="73"/>
      <c r="V73" s="73"/>
      <c r="W73" s="73"/>
      <c r="X73" s="73"/>
      <c r="Y73" s="73"/>
      <c r="Z73" s="73"/>
      <c r="AA73" s="73"/>
      <c r="AB73" s="73"/>
      <c r="AC73" s="73"/>
      <c r="AD73" s="73"/>
      <c r="AE73" s="73"/>
      <c r="AF73" s="73"/>
      <c r="AG73" s="73"/>
      <c r="AH73" s="73"/>
    </row>
    <row r="74" spans="1:34" s="68" customFormat="1" ht="32.25" customHeight="1" x14ac:dyDescent="0.3">
      <c r="B74" s="69"/>
      <c r="C74" s="70"/>
      <c r="D74" s="70"/>
      <c r="E74" s="103" t="s">
        <v>204</v>
      </c>
      <c r="F74" s="104">
        <v>914</v>
      </c>
      <c r="G74" s="105" t="s">
        <v>203</v>
      </c>
      <c r="H74" s="105"/>
      <c r="I74" s="106"/>
      <c r="J74" s="107"/>
      <c r="K74" s="107"/>
      <c r="L74" s="108"/>
      <c r="M74" s="105"/>
      <c r="N74" s="109">
        <f t="shared" ref="N74:O76" si="3">N75</f>
        <v>58.31</v>
      </c>
      <c r="O74" s="109">
        <f t="shared" si="3"/>
        <v>39.510000000000005</v>
      </c>
      <c r="P74" s="72">
        <f t="shared" si="0"/>
        <v>67.758531984222273</v>
      </c>
      <c r="Q74" s="73"/>
      <c r="R74" s="73"/>
      <c r="S74" s="73"/>
      <c r="T74" s="73"/>
      <c r="U74" s="73"/>
      <c r="V74" s="73"/>
      <c r="W74" s="73"/>
      <c r="X74" s="73"/>
      <c r="Y74" s="73"/>
      <c r="Z74" s="73"/>
      <c r="AA74" s="73"/>
      <c r="AB74" s="73"/>
      <c r="AC74" s="73"/>
      <c r="AD74" s="73"/>
      <c r="AE74" s="73"/>
      <c r="AF74" s="73"/>
      <c r="AG74" s="73"/>
      <c r="AH74" s="73"/>
    </row>
    <row r="75" spans="1:34" ht="33.75" customHeight="1" x14ac:dyDescent="0.3">
      <c r="A75" s="68"/>
      <c r="B75" s="69"/>
      <c r="C75" s="70"/>
      <c r="D75" s="70"/>
      <c r="E75" s="103" t="s">
        <v>205</v>
      </c>
      <c r="F75" s="104">
        <v>914</v>
      </c>
      <c r="G75" s="105" t="s">
        <v>203</v>
      </c>
      <c r="H75" s="105">
        <v>10</v>
      </c>
      <c r="I75" s="106"/>
      <c r="J75" s="107"/>
      <c r="K75" s="107"/>
      <c r="L75" s="108"/>
      <c r="M75" s="105"/>
      <c r="N75" s="109">
        <f t="shared" si="3"/>
        <v>58.31</v>
      </c>
      <c r="O75" s="109">
        <f t="shared" si="3"/>
        <v>39.510000000000005</v>
      </c>
      <c r="P75" s="72">
        <f t="shared" si="0"/>
        <v>67.758531984222273</v>
      </c>
      <c r="Q75" s="73"/>
      <c r="R75" s="73"/>
      <c r="S75" s="73"/>
      <c r="T75" s="73"/>
      <c r="U75" s="73"/>
      <c r="V75" s="73"/>
      <c r="W75" s="73"/>
      <c r="X75" s="73"/>
      <c r="Y75" s="73"/>
      <c r="Z75" s="73"/>
      <c r="AA75" s="73"/>
      <c r="AB75" s="73"/>
      <c r="AC75" s="73"/>
      <c r="AD75" s="73"/>
      <c r="AE75" s="73"/>
      <c r="AF75" s="73"/>
      <c r="AG75" s="73"/>
      <c r="AH75" s="73"/>
    </row>
    <row r="76" spans="1:34" ht="65.25" customHeight="1" x14ac:dyDescent="0.3">
      <c r="A76" s="68"/>
      <c r="B76" s="69"/>
      <c r="C76" s="70"/>
      <c r="D76" s="70"/>
      <c r="E76" s="103" t="s">
        <v>321</v>
      </c>
      <c r="F76" s="104">
        <v>914</v>
      </c>
      <c r="G76" s="105" t="s">
        <v>203</v>
      </c>
      <c r="H76" s="105">
        <v>10</v>
      </c>
      <c r="I76" s="106">
        <v>89</v>
      </c>
      <c r="J76" s="107">
        <v>0</v>
      </c>
      <c r="K76" s="107"/>
      <c r="L76" s="108"/>
      <c r="M76" s="105"/>
      <c r="N76" s="109">
        <f t="shared" si="3"/>
        <v>58.31</v>
      </c>
      <c r="O76" s="109">
        <f t="shared" si="3"/>
        <v>39.510000000000005</v>
      </c>
      <c r="P76" s="66">
        <f t="shared" si="0"/>
        <v>67.758531984222273</v>
      </c>
      <c r="Q76" s="73"/>
      <c r="R76" s="73"/>
      <c r="S76" s="73"/>
      <c r="T76" s="73"/>
      <c r="U76" s="73"/>
      <c r="V76" s="73"/>
      <c r="W76" s="73"/>
      <c r="X76" s="73"/>
      <c r="Y76" s="73"/>
      <c r="Z76" s="73"/>
      <c r="AA76" s="73"/>
      <c r="AB76" s="73"/>
      <c r="AC76" s="73"/>
      <c r="AD76" s="73"/>
      <c r="AE76" s="73"/>
      <c r="AF76" s="73"/>
      <c r="AG76" s="73"/>
      <c r="AH76" s="73"/>
    </row>
    <row r="77" spans="1:34" ht="63.75" customHeight="1" x14ac:dyDescent="0.3">
      <c r="A77" s="68"/>
      <c r="B77" s="69"/>
      <c r="C77" s="70"/>
      <c r="D77" s="70"/>
      <c r="E77" s="103" t="s">
        <v>322</v>
      </c>
      <c r="F77" s="104">
        <v>914</v>
      </c>
      <c r="G77" s="105" t="s">
        <v>203</v>
      </c>
      <c r="H77" s="105">
        <v>10</v>
      </c>
      <c r="I77" s="106">
        <v>89</v>
      </c>
      <c r="J77" s="107">
        <v>1</v>
      </c>
      <c r="K77" s="107" t="s">
        <v>222</v>
      </c>
      <c r="L77" s="108"/>
      <c r="M77" s="105"/>
      <c r="N77" s="109">
        <f>N82+N85+N78</f>
        <v>58.31</v>
      </c>
      <c r="O77" s="109">
        <f>O82+O85+O78</f>
        <v>39.510000000000005</v>
      </c>
      <c r="P77" s="66">
        <f t="shared" si="0"/>
        <v>67.758531984222273</v>
      </c>
      <c r="Q77" s="73"/>
      <c r="R77" s="73"/>
      <c r="S77" s="73"/>
      <c r="T77" s="73"/>
      <c r="U77" s="73"/>
      <c r="V77" s="73"/>
      <c r="W77" s="73"/>
      <c r="X77" s="73"/>
      <c r="Y77" s="73"/>
      <c r="Z77" s="73"/>
      <c r="AA77" s="73"/>
      <c r="AB77" s="73"/>
      <c r="AC77" s="73"/>
      <c r="AD77" s="73"/>
      <c r="AE77" s="73"/>
      <c r="AF77" s="73"/>
      <c r="AG77" s="73"/>
      <c r="AH77" s="73"/>
    </row>
    <row r="78" spans="1:34" ht="31.5" customHeight="1" x14ac:dyDescent="0.3">
      <c r="A78" s="68"/>
      <c r="B78" s="69"/>
      <c r="C78" s="70"/>
      <c r="D78" s="70"/>
      <c r="E78" s="103" t="s">
        <v>332</v>
      </c>
      <c r="F78" s="104">
        <v>914</v>
      </c>
      <c r="G78" s="105" t="s">
        <v>203</v>
      </c>
      <c r="H78" s="105">
        <v>10</v>
      </c>
      <c r="I78" s="106" t="s">
        <v>240</v>
      </c>
      <c r="J78" s="107" t="s">
        <v>221</v>
      </c>
      <c r="K78" s="107" t="s">
        <v>222</v>
      </c>
      <c r="L78" s="108" t="s">
        <v>244</v>
      </c>
      <c r="M78" s="105"/>
      <c r="N78" s="109">
        <f>N79</f>
        <v>0.28000000000000003</v>
      </c>
      <c r="O78" s="109">
        <f>O79</f>
        <v>0.28000000000000003</v>
      </c>
      <c r="P78" s="66">
        <f t="shared" si="0"/>
        <v>100</v>
      </c>
      <c r="Q78" s="73"/>
      <c r="R78" s="73"/>
      <c r="S78" s="73"/>
      <c r="T78" s="73"/>
      <c r="U78" s="73"/>
      <c r="V78" s="73"/>
      <c r="W78" s="73"/>
      <c r="X78" s="73"/>
      <c r="Y78" s="73"/>
      <c r="Z78" s="73"/>
      <c r="AA78" s="73"/>
      <c r="AB78" s="73"/>
      <c r="AC78" s="73"/>
      <c r="AD78" s="73"/>
      <c r="AE78" s="73"/>
      <c r="AF78" s="73"/>
      <c r="AG78" s="73"/>
      <c r="AH78" s="73"/>
    </row>
    <row r="79" spans="1:34" ht="33" customHeight="1" x14ac:dyDescent="0.3">
      <c r="A79" s="68"/>
      <c r="B79" s="69"/>
      <c r="C79" s="70"/>
      <c r="D79" s="70"/>
      <c r="E79" s="103" t="s">
        <v>133</v>
      </c>
      <c r="F79" s="104">
        <v>914</v>
      </c>
      <c r="G79" s="105" t="s">
        <v>203</v>
      </c>
      <c r="H79" s="105">
        <v>10</v>
      </c>
      <c r="I79" s="106">
        <v>89</v>
      </c>
      <c r="J79" s="107">
        <v>1</v>
      </c>
      <c r="K79" s="107" t="s">
        <v>222</v>
      </c>
      <c r="L79" s="108" t="s">
        <v>244</v>
      </c>
      <c r="M79" s="105">
        <v>200</v>
      </c>
      <c r="N79" s="109">
        <f>N80</f>
        <v>0.28000000000000003</v>
      </c>
      <c r="O79" s="109">
        <f>O80</f>
        <v>0.28000000000000003</v>
      </c>
      <c r="P79" s="66">
        <f t="shared" ref="P79:P80" si="4">O79/N79*100</f>
        <v>100</v>
      </c>
      <c r="Q79" s="73"/>
      <c r="R79" s="73"/>
      <c r="S79" s="73"/>
      <c r="T79" s="73"/>
      <c r="U79" s="73"/>
      <c r="V79" s="73"/>
      <c r="W79" s="73"/>
      <c r="X79" s="73"/>
      <c r="Y79" s="73"/>
      <c r="Z79" s="73"/>
      <c r="AA79" s="73"/>
      <c r="AB79" s="73"/>
      <c r="AC79" s="73"/>
      <c r="AD79" s="73"/>
      <c r="AE79" s="73"/>
      <c r="AF79" s="73"/>
      <c r="AG79" s="73"/>
      <c r="AH79" s="73"/>
    </row>
    <row r="80" spans="1:34" ht="33" customHeight="1" x14ac:dyDescent="0.3">
      <c r="A80" s="68"/>
      <c r="B80" s="69"/>
      <c r="C80" s="70"/>
      <c r="D80" s="70"/>
      <c r="E80" s="103" t="s">
        <v>134</v>
      </c>
      <c r="F80" s="104">
        <v>914</v>
      </c>
      <c r="G80" s="105" t="s">
        <v>203</v>
      </c>
      <c r="H80" s="105">
        <v>10</v>
      </c>
      <c r="I80" s="106">
        <v>89</v>
      </c>
      <c r="J80" s="107">
        <v>1</v>
      </c>
      <c r="K80" s="107" t="s">
        <v>222</v>
      </c>
      <c r="L80" s="108" t="s">
        <v>244</v>
      </c>
      <c r="M80" s="105">
        <v>240</v>
      </c>
      <c r="N80" s="109">
        <v>0.28000000000000003</v>
      </c>
      <c r="O80" s="109">
        <v>0.28000000000000003</v>
      </c>
      <c r="P80" s="66">
        <f t="shared" si="4"/>
        <v>100</v>
      </c>
      <c r="Q80" s="73"/>
      <c r="R80" s="73"/>
      <c r="S80" s="73"/>
      <c r="T80" s="73"/>
      <c r="U80" s="73"/>
      <c r="V80" s="73"/>
      <c r="W80" s="73"/>
      <c r="X80" s="73"/>
      <c r="Y80" s="73"/>
      <c r="Z80" s="73"/>
      <c r="AA80" s="73"/>
      <c r="AB80" s="73"/>
      <c r="AC80" s="73"/>
      <c r="AD80" s="73"/>
      <c r="AE80" s="73"/>
      <c r="AF80" s="73"/>
      <c r="AG80" s="73"/>
      <c r="AH80" s="73"/>
    </row>
    <row r="81" spans="1:34" ht="16.5" customHeight="1" x14ac:dyDescent="0.3">
      <c r="A81" s="68"/>
      <c r="B81" s="69"/>
      <c r="C81" s="70"/>
      <c r="D81" s="70"/>
      <c r="E81" s="103" t="s">
        <v>283</v>
      </c>
      <c r="F81" s="104">
        <v>914</v>
      </c>
      <c r="G81" s="105" t="s">
        <v>203</v>
      </c>
      <c r="H81" s="105">
        <v>10</v>
      </c>
      <c r="I81" s="106">
        <v>89</v>
      </c>
      <c r="J81" s="107">
        <v>1</v>
      </c>
      <c r="K81" s="107" t="s">
        <v>222</v>
      </c>
      <c r="L81" s="108">
        <v>42120</v>
      </c>
      <c r="M81" s="105"/>
      <c r="N81" s="109">
        <f>N82</f>
        <v>30</v>
      </c>
      <c r="O81" s="109">
        <f>O82</f>
        <v>11.2</v>
      </c>
      <c r="P81" s="66">
        <f t="shared" ref="P81:P120" si="5">O81/N81*100</f>
        <v>37.333333333333329</v>
      </c>
      <c r="Q81" s="73"/>
      <c r="R81" s="73"/>
      <c r="S81" s="73"/>
      <c r="T81" s="73"/>
      <c r="U81" s="73"/>
      <c r="V81" s="73"/>
      <c r="W81" s="73"/>
      <c r="X81" s="73"/>
      <c r="Y81" s="73"/>
      <c r="Z81" s="73"/>
      <c r="AA81" s="73"/>
      <c r="AB81" s="73"/>
      <c r="AC81" s="73"/>
      <c r="AD81" s="73"/>
      <c r="AE81" s="73"/>
      <c r="AF81" s="73"/>
      <c r="AG81" s="73"/>
      <c r="AH81" s="73"/>
    </row>
    <row r="82" spans="1:34" ht="33.75" customHeight="1" x14ac:dyDescent="0.3">
      <c r="A82" s="68"/>
      <c r="B82" s="69"/>
      <c r="C82" s="70"/>
      <c r="D82" s="70"/>
      <c r="E82" s="103" t="s">
        <v>133</v>
      </c>
      <c r="F82" s="104">
        <v>914</v>
      </c>
      <c r="G82" s="105" t="s">
        <v>203</v>
      </c>
      <c r="H82" s="105">
        <v>10</v>
      </c>
      <c r="I82" s="106">
        <v>89</v>
      </c>
      <c r="J82" s="107">
        <v>1</v>
      </c>
      <c r="K82" s="107" t="s">
        <v>222</v>
      </c>
      <c r="L82" s="108">
        <v>42120</v>
      </c>
      <c r="M82" s="105">
        <v>200</v>
      </c>
      <c r="N82" s="109">
        <f>N83</f>
        <v>30</v>
      </c>
      <c r="O82" s="109">
        <f>O83</f>
        <v>11.2</v>
      </c>
      <c r="P82" s="110">
        <f t="shared" si="5"/>
        <v>37.333333333333329</v>
      </c>
      <c r="Q82" s="73"/>
      <c r="R82" s="73"/>
      <c r="S82" s="73"/>
      <c r="T82" s="73"/>
      <c r="U82" s="73"/>
      <c r="V82" s="73"/>
      <c r="W82" s="73"/>
      <c r="X82" s="73"/>
      <c r="Y82" s="73"/>
      <c r="Z82" s="73"/>
      <c r="AA82" s="73"/>
      <c r="AB82" s="73"/>
      <c r="AC82" s="73"/>
      <c r="AD82" s="73"/>
      <c r="AE82" s="73"/>
      <c r="AF82" s="73"/>
      <c r="AG82" s="73"/>
      <c r="AH82" s="73"/>
    </row>
    <row r="83" spans="1:34" ht="33" customHeight="1" x14ac:dyDescent="0.3">
      <c r="A83" s="68"/>
      <c r="B83" s="69"/>
      <c r="C83" s="70"/>
      <c r="D83" s="70"/>
      <c r="E83" s="103" t="s">
        <v>134</v>
      </c>
      <c r="F83" s="104">
        <v>914</v>
      </c>
      <c r="G83" s="105" t="s">
        <v>203</v>
      </c>
      <c r="H83" s="105">
        <v>10</v>
      </c>
      <c r="I83" s="106">
        <v>89</v>
      </c>
      <c r="J83" s="107">
        <v>1</v>
      </c>
      <c r="K83" s="107" t="s">
        <v>222</v>
      </c>
      <c r="L83" s="108">
        <v>42120</v>
      </c>
      <c r="M83" s="105">
        <v>240</v>
      </c>
      <c r="N83" s="109">
        <v>30</v>
      </c>
      <c r="O83" s="109">
        <v>11.2</v>
      </c>
      <c r="P83" s="66">
        <f t="shared" si="5"/>
        <v>37.333333333333329</v>
      </c>
      <c r="Q83" s="73"/>
      <c r="R83" s="73"/>
      <c r="S83" s="73"/>
      <c r="T83" s="73"/>
      <c r="U83" s="73"/>
      <c r="V83" s="73"/>
      <c r="W83" s="73"/>
      <c r="X83" s="73"/>
      <c r="Y83" s="73"/>
      <c r="Z83" s="73"/>
      <c r="AA83" s="73"/>
      <c r="AB83" s="73"/>
      <c r="AC83" s="73"/>
      <c r="AD83" s="73"/>
      <c r="AE83" s="73"/>
      <c r="AF83" s="73"/>
      <c r="AG83" s="73"/>
      <c r="AH83" s="73"/>
    </row>
    <row r="84" spans="1:34" s="119" customFormat="1" ht="32.25" customHeight="1" x14ac:dyDescent="0.3">
      <c r="B84" s="120"/>
      <c r="C84" s="121"/>
      <c r="D84" s="70"/>
      <c r="E84" s="103" t="s">
        <v>253</v>
      </c>
      <c r="F84" s="104">
        <v>914</v>
      </c>
      <c r="G84" s="105" t="s">
        <v>203</v>
      </c>
      <c r="H84" s="105">
        <v>10</v>
      </c>
      <c r="I84" s="106">
        <v>89</v>
      </c>
      <c r="J84" s="107">
        <v>1</v>
      </c>
      <c r="K84" s="107" t="s">
        <v>222</v>
      </c>
      <c r="L84" s="108">
        <v>80190</v>
      </c>
      <c r="M84" s="105"/>
      <c r="N84" s="109">
        <f>N85</f>
        <v>28.03</v>
      </c>
      <c r="O84" s="109">
        <f>O85</f>
        <v>28.03</v>
      </c>
      <c r="P84" s="110">
        <f t="shared" si="5"/>
        <v>100</v>
      </c>
      <c r="Q84" s="73"/>
      <c r="R84" s="73"/>
      <c r="S84" s="73"/>
      <c r="T84" s="73"/>
      <c r="U84" s="73"/>
      <c r="V84" s="73"/>
      <c r="W84" s="73"/>
      <c r="X84" s="73"/>
      <c r="Y84" s="73"/>
      <c r="Z84" s="73"/>
      <c r="AA84" s="73"/>
      <c r="AB84" s="73"/>
      <c r="AC84" s="73"/>
      <c r="AD84" s="73"/>
      <c r="AE84" s="73"/>
      <c r="AF84" s="73"/>
      <c r="AG84" s="73"/>
      <c r="AH84" s="73"/>
    </row>
    <row r="85" spans="1:34" ht="34.5" customHeight="1" x14ac:dyDescent="0.3">
      <c r="A85" s="68"/>
      <c r="B85" s="69"/>
      <c r="C85" s="70"/>
      <c r="D85" s="70"/>
      <c r="E85" s="103" t="s">
        <v>133</v>
      </c>
      <c r="F85" s="104">
        <v>914</v>
      </c>
      <c r="G85" s="105" t="s">
        <v>203</v>
      </c>
      <c r="H85" s="105">
        <v>10</v>
      </c>
      <c r="I85" s="106">
        <v>89</v>
      </c>
      <c r="J85" s="107">
        <v>1</v>
      </c>
      <c r="K85" s="107" t="s">
        <v>222</v>
      </c>
      <c r="L85" s="108">
        <v>80190</v>
      </c>
      <c r="M85" s="105">
        <v>200</v>
      </c>
      <c r="N85" s="109">
        <f>N86</f>
        <v>28.03</v>
      </c>
      <c r="O85" s="109">
        <f>O86</f>
        <v>28.03</v>
      </c>
      <c r="P85" s="72">
        <f t="shared" si="5"/>
        <v>100</v>
      </c>
      <c r="Q85" s="73"/>
      <c r="R85" s="73"/>
      <c r="S85" s="73"/>
      <c r="T85" s="73"/>
      <c r="U85" s="73"/>
      <c r="V85" s="73"/>
      <c r="W85" s="73"/>
      <c r="X85" s="73"/>
      <c r="Y85" s="73"/>
      <c r="Z85" s="73"/>
      <c r="AA85" s="73"/>
      <c r="AB85" s="73"/>
      <c r="AC85" s="73"/>
      <c r="AD85" s="73"/>
      <c r="AE85" s="73"/>
      <c r="AF85" s="73"/>
      <c r="AG85" s="73"/>
      <c r="AH85" s="73"/>
    </row>
    <row r="86" spans="1:34" ht="33" customHeight="1" x14ac:dyDescent="0.3">
      <c r="A86" s="68"/>
      <c r="B86" s="69"/>
      <c r="C86" s="70"/>
      <c r="D86" s="70"/>
      <c r="E86" s="103" t="s">
        <v>134</v>
      </c>
      <c r="F86" s="104">
        <v>914</v>
      </c>
      <c r="G86" s="105" t="s">
        <v>203</v>
      </c>
      <c r="H86" s="105">
        <v>10</v>
      </c>
      <c r="I86" s="106">
        <v>89</v>
      </c>
      <c r="J86" s="107">
        <v>1</v>
      </c>
      <c r="K86" s="107" t="s">
        <v>222</v>
      </c>
      <c r="L86" s="108">
        <v>80190</v>
      </c>
      <c r="M86" s="105">
        <v>240</v>
      </c>
      <c r="N86" s="109">
        <v>28.03</v>
      </c>
      <c r="O86" s="109">
        <v>28.03</v>
      </c>
      <c r="P86" s="66">
        <f t="shared" si="5"/>
        <v>100</v>
      </c>
      <c r="Q86" s="73"/>
      <c r="R86" s="73"/>
      <c r="S86" s="73"/>
      <c r="T86" s="73"/>
      <c r="U86" s="73"/>
      <c r="V86" s="73"/>
      <c r="W86" s="73"/>
      <c r="X86" s="73"/>
      <c r="Y86" s="73"/>
      <c r="Z86" s="73"/>
      <c r="AA86" s="73"/>
      <c r="AB86" s="73"/>
      <c r="AC86" s="73"/>
      <c r="AD86" s="73"/>
      <c r="AE86" s="73"/>
      <c r="AF86" s="73"/>
      <c r="AG86" s="73"/>
      <c r="AH86" s="73"/>
    </row>
    <row r="87" spans="1:34" s="119" customFormat="1" ht="18" customHeight="1" x14ac:dyDescent="0.3">
      <c r="B87" s="120"/>
      <c r="C87" s="121"/>
      <c r="D87" s="70"/>
      <c r="E87" s="103" t="s">
        <v>207</v>
      </c>
      <c r="F87" s="104">
        <v>914</v>
      </c>
      <c r="G87" s="105" t="s">
        <v>197</v>
      </c>
      <c r="H87" s="105"/>
      <c r="I87" s="106"/>
      <c r="J87" s="107"/>
      <c r="K87" s="107"/>
      <c r="L87" s="108"/>
      <c r="M87" s="105"/>
      <c r="N87" s="109">
        <f>N88</f>
        <v>1324.9280000000001</v>
      </c>
      <c r="O87" s="109">
        <f>O88</f>
        <v>1231.3130000000001</v>
      </c>
      <c r="P87" s="66">
        <f t="shared" si="5"/>
        <v>92.934333035455509</v>
      </c>
      <c r="Q87" s="73"/>
      <c r="R87" s="73"/>
      <c r="S87" s="73"/>
      <c r="T87" s="73"/>
      <c r="U87" s="73"/>
      <c r="V87" s="73"/>
      <c r="W87" s="73"/>
      <c r="X87" s="73"/>
      <c r="Y87" s="73"/>
      <c r="Z87" s="73"/>
      <c r="AA87" s="73"/>
      <c r="AB87" s="73"/>
      <c r="AC87" s="73"/>
      <c r="AD87" s="73"/>
      <c r="AE87" s="73"/>
      <c r="AF87" s="73"/>
      <c r="AG87" s="73"/>
      <c r="AH87" s="73"/>
    </row>
    <row r="88" spans="1:34" ht="17.25" customHeight="1" x14ac:dyDescent="0.3">
      <c r="A88" s="68"/>
      <c r="B88" s="69"/>
      <c r="C88" s="70"/>
      <c r="D88" s="70"/>
      <c r="E88" s="103" t="s">
        <v>208</v>
      </c>
      <c r="F88" s="104">
        <v>914</v>
      </c>
      <c r="G88" s="105" t="s">
        <v>197</v>
      </c>
      <c r="H88" s="105" t="s">
        <v>206</v>
      </c>
      <c r="I88" s="106"/>
      <c r="J88" s="107"/>
      <c r="K88" s="107"/>
      <c r="L88" s="108"/>
      <c r="M88" s="105"/>
      <c r="N88" s="109">
        <f>N90</f>
        <v>1324.9280000000001</v>
      </c>
      <c r="O88" s="109">
        <f>O90</f>
        <v>1231.3130000000001</v>
      </c>
      <c r="P88" s="66">
        <f t="shared" si="5"/>
        <v>92.934333035455509</v>
      </c>
      <c r="Q88" s="73"/>
      <c r="R88" s="73"/>
      <c r="S88" s="73"/>
      <c r="T88" s="73"/>
      <c r="U88" s="73"/>
      <c r="V88" s="73"/>
      <c r="W88" s="73"/>
      <c r="X88" s="73"/>
      <c r="Y88" s="73"/>
      <c r="Z88" s="73"/>
      <c r="AA88" s="73"/>
      <c r="AB88" s="73"/>
      <c r="AC88" s="73"/>
      <c r="AD88" s="73"/>
      <c r="AE88" s="73"/>
      <c r="AF88" s="73"/>
      <c r="AG88" s="73"/>
      <c r="AH88" s="73"/>
    </row>
    <row r="89" spans="1:34" ht="48.6" customHeight="1" x14ac:dyDescent="0.3">
      <c r="A89" s="68"/>
      <c r="B89" s="69"/>
      <c r="C89" s="70"/>
      <c r="D89" s="70"/>
      <c r="E89" s="103" t="s">
        <v>254</v>
      </c>
      <c r="F89" s="104">
        <v>914</v>
      </c>
      <c r="G89" s="105" t="s">
        <v>197</v>
      </c>
      <c r="H89" s="105" t="s">
        <v>206</v>
      </c>
      <c r="I89" s="106" t="s">
        <v>199</v>
      </c>
      <c r="J89" s="107"/>
      <c r="K89" s="107"/>
      <c r="L89" s="108"/>
      <c r="M89" s="105"/>
      <c r="N89" s="109">
        <f t="shared" ref="N89:O89" si="6">N90</f>
        <v>1324.9280000000001</v>
      </c>
      <c r="O89" s="109">
        <f t="shared" si="6"/>
        <v>1231.3130000000001</v>
      </c>
      <c r="P89" s="110">
        <f t="shared" si="5"/>
        <v>92.934333035455509</v>
      </c>
      <c r="Q89" s="73"/>
      <c r="R89" s="73"/>
      <c r="S89" s="73"/>
      <c r="T89" s="73"/>
      <c r="U89" s="73"/>
      <c r="V89" s="73"/>
      <c r="W89" s="73"/>
      <c r="X89" s="73"/>
      <c r="Y89" s="73"/>
      <c r="Z89" s="73"/>
      <c r="AA89" s="73"/>
      <c r="AB89" s="73"/>
      <c r="AC89" s="73"/>
      <c r="AD89" s="73"/>
      <c r="AE89" s="73"/>
      <c r="AF89" s="73"/>
      <c r="AG89" s="73"/>
      <c r="AH89" s="73"/>
    </row>
    <row r="90" spans="1:34" ht="50.25" customHeight="1" x14ac:dyDescent="0.3">
      <c r="A90" s="68"/>
      <c r="B90" s="69"/>
      <c r="C90" s="70"/>
      <c r="D90" s="70"/>
      <c r="E90" s="103" t="s">
        <v>255</v>
      </c>
      <c r="F90" s="104">
        <v>914</v>
      </c>
      <c r="G90" s="105" t="s">
        <v>197</v>
      </c>
      <c r="H90" s="105" t="s">
        <v>206</v>
      </c>
      <c r="I90" s="106" t="s">
        <v>199</v>
      </c>
      <c r="J90" s="107" t="s">
        <v>241</v>
      </c>
      <c r="K90" s="107" t="s">
        <v>195</v>
      </c>
      <c r="L90" s="108"/>
      <c r="M90" s="105"/>
      <c r="N90" s="109">
        <f>N91</f>
        <v>1324.9280000000001</v>
      </c>
      <c r="O90" s="109">
        <f>O91</f>
        <v>1231.3130000000001</v>
      </c>
      <c r="P90" s="72">
        <f t="shared" si="5"/>
        <v>92.934333035455509</v>
      </c>
      <c r="Q90" s="73"/>
      <c r="R90" s="73"/>
      <c r="S90" s="73"/>
      <c r="T90" s="73"/>
      <c r="U90" s="73"/>
      <c r="V90" s="73"/>
      <c r="W90" s="73"/>
      <c r="X90" s="73"/>
      <c r="Y90" s="73"/>
      <c r="Z90" s="73"/>
      <c r="AA90" s="73"/>
      <c r="AB90" s="73"/>
      <c r="AC90" s="73"/>
      <c r="AD90" s="73"/>
      <c r="AE90" s="73"/>
      <c r="AF90" s="73"/>
      <c r="AG90" s="73"/>
      <c r="AH90" s="73"/>
    </row>
    <row r="91" spans="1:34" ht="189.6" customHeight="1" x14ac:dyDescent="0.3">
      <c r="A91" s="68"/>
      <c r="B91" s="69"/>
      <c r="C91" s="70"/>
      <c r="D91" s="70"/>
      <c r="E91" s="103" t="s">
        <v>256</v>
      </c>
      <c r="F91" s="104">
        <v>914</v>
      </c>
      <c r="G91" s="105" t="s">
        <v>197</v>
      </c>
      <c r="H91" s="105" t="s">
        <v>206</v>
      </c>
      <c r="I91" s="106" t="s">
        <v>199</v>
      </c>
      <c r="J91" s="107" t="s">
        <v>241</v>
      </c>
      <c r="K91" s="107" t="s">
        <v>195</v>
      </c>
      <c r="L91" s="108" t="s">
        <v>257</v>
      </c>
      <c r="M91" s="105"/>
      <c r="N91" s="109">
        <f>N93</f>
        <v>1324.9280000000001</v>
      </c>
      <c r="O91" s="109">
        <f>O93</f>
        <v>1231.3130000000001</v>
      </c>
      <c r="P91" s="66">
        <f t="shared" si="5"/>
        <v>92.934333035455509</v>
      </c>
      <c r="Q91" s="73"/>
      <c r="R91" s="73"/>
      <c r="S91" s="73"/>
      <c r="T91" s="73"/>
      <c r="U91" s="73"/>
      <c r="V91" s="73"/>
      <c r="W91" s="73"/>
      <c r="X91" s="73"/>
      <c r="Y91" s="73"/>
      <c r="Z91" s="73"/>
      <c r="AA91" s="73"/>
      <c r="AB91" s="73"/>
      <c r="AC91" s="73"/>
      <c r="AD91" s="73"/>
      <c r="AE91" s="73"/>
      <c r="AF91" s="73"/>
      <c r="AG91" s="73"/>
      <c r="AH91" s="73"/>
    </row>
    <row r="92" spans="1:34" ht="31.5" customHeight="1" x14ac:dyDescent="0.3">
      <c r="A92" s="68"/>
      <c r="B92" s="69"/>
      <c r="C92" s="70"/>
      <c r="D92" s="70"/>
      <c r="E92" s="103" t="s">
        <v>133</v>
      </c>
      <c r="F92" s="104">
        <v>914</v>
      </c>
      <c r="G92" s="105" t="s">
        <v>197</v>
      </c>
      <c r="H92" s="105" t="s">
        <v>206</v>
      </c>
      <c r="I92" s="106" t="s">
        <v>199</v>
      </c>
      <c r="J92" s="107" t="s">
        <v>241</v>
      </c>
      <c r="K92" s="107" t="s">
        <v>195</v>
      </c>
      <c r="L92" s="108" t="s">
        <v>257</v>
      </c>
      <c r="M92" s="105">
        <v>200</v>
      </c>
      <c r="N92" s="109">
        <f>N93</f>
        <v>1324.9280000000001</v>
      </c>
      <c r="O92" s="109">
        <f>O93</f>
        <v>1231.3130000000001</v>
      </c>
      <c r="P92" s="66">
        <f t="shared" si="5"/>
        <v>92.934333035455509</v>
      </c>
      <c r="Q92" s="73"/>
      <c r="R92" s="73"/>
      <c r="S92" s="73"/>
      <c r="T92" s="73"/>
      <c r="U92" s="73"/>
      <c r="V92" s="73"/>
      <c r="W92" s="73"/>
      <c r="X92" s="73"/>
      <c r="Y92" s="73"/>
      <c r="Z92" s="73"/>
      <c r="AA92" s="73"/>
      <c r="AB92" s="73"/>
      <c r="AC92" s="73"/>
      <c r="AD92" s="73"/>
      <c r="AE92" s="73"/>
      <c r="AF92" s="73"/>
      <c r="AG92" s="73"/>
      <c r="AH92" s="73"/>
    </row>
    <row r="93" spans="1:34" ht="33" customHeight="1" x14ac:dyDescent="0.3">
      <c r="A93" s="68"/>
      <c r="B93" s="69"/>
      <c r="C93" s="70"/>
      <c r="D93" s="70"/>
      <c r="E93" s="103" t="s">
        <v>134</v>
      </c>
      <c r="F93" s="104">
        <v>914</v>
      </c>
      <c r="G93" s="105" t="s">
        <v>197</v>
      </c>
      <c r="H93" s="105" t="s">
        <v>206</v>
      </c>
      <c r="I93" s="106" t="s">
        <v>199</v>
      </c>
      <c r="J93" s="107" t="s">
        <v>241</v>
      </c>
      <c r="K93" s="107" t="s">
        <v>195</v>
      </c>
      <c r="L93" s="108" t="s">
        <v>257</v>
      </c>
      <c r="M93" s="105">
        <v>240</v>
      </c>
      <c r="N93" s="109">
        <v>1324.9280000000001</v>
      </c>
      <c r="O93" s="109">
        <v>1231.3130000000001</v>
      </c>
      <c r="P93" s="66">
        <f t="shared" si="5"/>
        <v>92.934333035455509</v>
      </c>
      <c r="Q93" s="73"/>
      <c r="R93" s="73"/>
      <c r="S93" s="73"/>
      <c r="T93" s="73"/>
      <c r="U93" s="73"/>
      <c r="V93" s="73"/>
      <c r="W93" s="73"/>
      <c r="X93" s="73"/>
      <c r="Y93" s="73"/>
      <c r="Z93" s="73"/>
      <c r="AA93" s="73"/>
      <c r="AB93" s="73"/>
      <c r="AC93" s="73"/>
      <c r="AD93" s="73"/>
      <c r="AE93" s="73"/>
      <c r="AF93" s="73"/>
      <c r="AG93" s="73"/>
      <c r="AH93" s="73"/>
    </row>
    <row r="94" spans="1:34" ht="17.25" customHeight="1" x14ac:dyDescent="0.3">
      <c r="A94" s="68"/>
      <c r="B94" s="69"/>
      <c r="C94" s="70"/>
      <c r="D94" s="70"/>
      <c r="E94" s="103" t="s">
        <v>209</v>
      </c>
      <c r="F94" s="104">
        <v>914</v>
      </c>
      <c r="G94" s="105" t="s">
        <v>210</v>
      </c>
      <c r="H94" s="105"/>
      <c r="I94" s="106"/>
      <c r="J94" s="107"/>
      <c r="K94" s="107"/>
      <c r="L94" s="108"/>
      <c r="M94" s="105"/>
      <c r="N94" s="109">
        <f>N95+N104+N116</f>
        <v>27196.403149999998</v>
      </c>
      <c r="O94" s="109">
        <f>O95+O104+O116</f>
        <v>25243.956149999998</v>
      </c>
      <c r="P94" s="66">
        <f t="shared" si="5"/>
        <v>92.820936690666755</v>
      </c>
      <c r="Q94" s="73"/>
      <c r="R94" s="73"/>
      <c r="S94" s="73"/>
      <c r="T94" s="73"/>
      <c r="U94" s="73"/>
      <c r="V94" s="73"/>
      <c r="W94" s="73"/>
      <c r="X94" s="73"/>
      <c r="Y94" s="73"/>
      <c r="Z94" s="73"/>
      <c r="AA94" s="73"/>
      <c r="AB94" s="73"/>
      <c r="AC94" s="73"/>
      <c r="AD94" s="73"/>
      <c r="AE94" s="73"/>
      <c r="AF94" s="73"/>
      <c r="AG94" s="73"/>
      <c r="AH94" s="73"/>
    </row>
    <row r="95" spans="1:34" ht="16.5" customHeight="1" x14ac:dyDescent="0.3">
      <c r="A95" s="68"/>
      <c r="B95" s="69"/>
      <c r="C95" s="70"/>
      <c r="D95" s="70"/>
      <c r="E95" s="103" t="s">
        <v>211</v>
      </c>
      <c r="F95" s="104">
        <v>914</v>
      </c>
      <c r="G95" s="105" t="s">
        <v>210</v>
      </c>
      <c r="H95" s="105" t="s">
        <v>195</v>
      </c>
      <c r="I95" s="106"/>
      <c r="J95" s="107"/>
      <c r="K95" s="107"/>
      <c r="L95" s="108"/>
      <c r="M95" s="105"/>
      <c r="N95" s="109">
        <f>N96</f>
        <v>908.08399999999995</v>
      </c>
      <c r="O95" s="109">
        <f>O96</f>
        <v>784.04499999999996</v>
      </c>
      <c r="P95" s="66">
        <f t="shared" si="5"/>
        <v>86.340580827324345</v>
      </c>
      <c r="Q95" s="73"/>
      <c r="R95" s="73"/>
      <c r="S95" s="73"/>
      <c r="T95" s="73"/>
      <c r="U95" s="73"/>
      <c r="V95" s="73"/>
      <c r="W95" s="73"/>
      <c r="X95" s="73"/>
      <c r="Y95" s="73"/>
      <c r="Z95" s="73"/>
      <c r="AA95" s="73"/>
      <c r="AB95" s="73"/>
      <c r="AC95" s="73"/>
      <c r="AD95" s="73"/>
      <c r="AE95" s="73"/>
      <c r="AF95" s="73"/>
      <c r="AG95" s="73"/>
      <c r="AH95" s="73"/>
    </row>
    <row r="96" spans="1:34" ht="66.599999999999994" customHeight="1" x14ac:dyDescent="0.3">
      <c r="A96" s="68"/>
      <c r="B96" s="69"/>
      <c r="C96" s="70"/>
      <c r="D96" s="70"/>
      <c r="E96" s="103" t="s">
        <v>321</v>
      </c>
      <c r="F96" s="104">
        <v>914</v>
      </c>
      <c r="G96" s="105" t="s">
        <v>210</v>
      </c>
      <c r="H96" s="105" t="s">
        <v>195</v>
      </c>
      <c r="I96" s="106" t="s">
        <v>240</v>
      </c>
      <c r="J96" s="107"/>
      <c r="K96" s="107"/>
      <c r="L96" s="108"/>
      <c r="M96" s="105"/>
      <c r="N96" s="109">
        <f>N97</f>
        <v>908.08399999999995</v>
      </c>
      <c r="O96" s="109">
        <f>O97</f>
        <v>784.04499999999996</v>
      </c>
      <c r="P96" s="110">
        <f t="shared" si="5"/>
        <v>86.340580827324345</v>
      </c>
      <c r="Q96" s="73"/>
      <c r="R96" s="73"/>
      <c r="S96" s="73"/>
      <c r="T96" s="73"/>
      <c r="U96" s="73"/>
      <c r="V96" s="73"/>
      <c r="W96" s="73"/>
      <c r="X96" s="73"/>
      <c r="Y96" s="73"/>
      <c r="Z96" s="73"/>
      <c r="AA96" s="73"/>
      <c r="AB96" s="73"/>
      <c r="AC96" s="73"/>
      <c r="AD96" s="73"/>
      <c r="AE96" s="73"/>
      <c r="AF96" s="73"/>
      <c r="AG96" s="73"/>
      <c r="AH96" s="73"/>
    </row>
    <row r="97" spans="1:149" ht="64.5" customHeight="1" x14ac:dyDescent="0.3">
      <c r="A97" s="68"/>
      <c r="B97" s="69"/>
      <c r="C97" s="70"/>
      <c r="D97" s="70"/>
      <c r="E97" s="103" t="s">
        <v>322</v>
      </c>
      <c r="F97" s="104">
        <v>914</v>
      </c>
      <c r="G97" s="105" t="s">
        <v>210</v>
      </c>
      <c r="H97" s="105" t="s">
        <v>195</v>
      </c>
      <c r="I97" s="106" t="s">
        <v>240</v>
      </c>
      <c r="J97" s="107" t="s">
        <v>221</v>
      </c>
      <c r="K97" s="107" t="s">
        <v>222</v>
      </c>
      <c r="L97" s="108"/>
      <c r="M97" s="105"/>
      <c r="N97" s="109">
        <f>N98+N101</f>
        <v>908.08399999999995</v>
      </c>
      <c r="O97" s="109">
        <f>O98+O101</f>
        <v>784.04499999999996</v>
      </c>
      <c r="P97" s="72">
        <f t="shared" si="5"/>
        <v>86.340580827324345</v>
      </c>
      <c r="Q97" s="73"/>
      <c r="R97" s="73"/>
      <c r="S97" s="73"/>
      <c r="T97" s="73"/>
      <c r="U97" s="73"/>
      <c r="V97" s="73"/>
      <c r="W97" s="73"/>
      <c r="X97" s="73"/>
      <c r="Y97" s="73"/>
      <c r="Z97" s="73"/>
      <c r="AA97" s="73"/>
      <c r="AB97" s="73"/>
      <c r="AC97" s="73"/>
      <c r="AD97" s="73"/>
      <c r="AE97" s="73"/>
      <c r="AF97" s="73"/>
      <c r="AG97" s="73"/>
      <c r="AH97" s="73"/>
    </row>
    <row r="98" spans="1:149" ht="31.95" customHeight="1" x14ac:dyDescent="0.3">
      <c r="A98" s="68"/>
      <c r="B98" s="69"/>
      <c r="C98" s="70"/>
      <c r="D98" s="70"/>
      <c r="E98" s="103" t="s">
        <v>139</v>
      </c>
      <c r="F98" s="104">
        <v>914</v>
      </c>
      <c r="G98" s="105" t="s">
        <v>210</v>
      </c>
      <c r="H98" s="105" t="s">
        <v>195</v>
      </c>
      <c r="I98" s="106" t="s">
        <v>240</v>
      </c>
      <c r="J98" s="107" t="s">
        <v>221</v>
      </c>
      <c r="K98" s="107" t="s">
        <v>222</v>
      </c>
      <c r="L98" s="108">
        <v>42360</v>
      </c>
      <c r="M98" s="105"/>
      <c r="N98" s="109">
        <f t="shared" ref="N98:O99" si="7">N99</f>
        <v>906.08399999999995</v>
      </c>
      <c r="O98" s="109">
        <f t="shared" si="7"/>
        <v>784.04499999999996</v>
      </c>
      <c r="P98" s="72">
        <f t="shared" si="5"/>
        <v>86.531160466358529</v>
      </c>
      <c r="Q98" s="73"/>
      <c r="R98" s="73"/>
      <c r="S98" s="73"/>
      <c r="T98" s="73"/>
      <c r="U98" s="73"/>
      <c r="V98" s="73"/>
      <c r="W98" s="73"/>
      <c r="X98" s="73"/>
      <c r="Y98" s="73"/>
      <c r="Z98" s="73"/>
      <c r="AA98" s="73"/>
      <c r="AB98" s="73"/>
      <c r="AC98" s="73"/>
      <c r="AD98" s="73"/>
      <c r="AE98" s="73"/>
      <c r="AF98" s="73"/>
      <c r="AG98" s="73"/>
      <c r="AH98" s="73"/>
      <c r="AI98" s="73"/>
      <c r="AJ98" s="73"/>
      <c r="AK98" s="73"/>
      <c r="AL98" s="73"/>
      <c r="AM98" s="73"/>
      <c r="AN98" s="73"/>
      <c r="AO98" s="73"/>
      <c r="AP98" s="73"/>
      <c r="AQ98" s="73"/>
      <c r="AR98" s="73"/>
      <c r="AS98" s="73"/>
      <c r="AT98" s="73"/>
      <c r="AU98" s="73"/>
      <c r="AV98" s="73"/>
      <c r="AW98" s="73"/>
      <c r="AX98" s="73"/>
      <c r="AY98" s="73"/>
      <c r="AZ98" s="73"/>
      <c r="BA98" s="73"/>
      <c r="BB98" s="73"/>
      <c r="BC98" s="73"/>
      <c r="BD98" s="73"/>
      <c r="BE98" s="73"/>
      <c r="BF98" s="73"/>
      <c r="BG98" s="73"/>
      <c r="BH98" s="73"/>
      <c r="BI98" s="73"/>
      <c r="BJ98" s="73"/>
      <c r="BK98" s="73"/>
      <c r="BL98" s="73"/>
      <c r="BM98" s="73"/>
      <c r="BN98" s="73"/>
      <c r="BO98" s="73"/>
      <c r="BP98" s="73"/>
      <c r="BQ98" s="73"/>
      <c r="BR98" s="73"/>
      <c r="BS98" s="73"/>
      <c r="BT98" s="73"/>
      <c r="BU98" s="73"/>
      <c r="BV98" s="73"/>
      <c r="BW98" s="73"/>
      <c r="BX98" s="73"/>
      <c r="BY98" s="73"/>
      <c r="BZ98" s="73"/>
      <c r="CA98" s="73"/>
      <c r="CB98" s="73"/>
      <c r="CC98" s="73"/>
      <c r="CD98" s="73"/>
      <c r="CE98" s="73"/>
      <c r="CF98" s="73"/>
      <c r="CG98" s="73"/>
      <c r="CH98" s="73"/>
      <c r="CI98" s="73"/>
      <c r="CJ98" s="73"/>
      <c r="CK98" s="73"/>
      <c r="CL98" s="73"/>
      <c r="CM98" s="73"/>
      <c r="CN98" s="73"/>
      <c r="CO98" s="73"/>
      <c r="CP98" s="73"/>
      <c r="CQ98" s="73"/>
      <c r="CR98" s="73"/>
      <c r="CS98" s="73"/>
      <c r="CT98" s="73"/>
      <c r="CU98" s="73"/>
      <c r="CV98" s="73"/>
      <c r="CW98" s="73"/>
      <c r="CX98" s="73"/>
      <c r="CY98" s="73"/>
      <c r="CZ98" s="73"/>
      <c r="DA98" s="73"/>
      <c r="DB98" s="73"/>
      <c r="DC98" s="73"/>
      <c r="DD98" s="73"/>
      <c r="DE98" s="73"/>
      <c r="DF98" s="73"/>
      <c r="DG98" s="73"/>
      <c r="DH98" s="73"/>
      <c r="DI98" s="73"/>
      <c r="DJ98" s="73"/>
      <c r="DK98" s="73"/>
      <c r="DL98" s="73"/>
      <c r="DM98" s="73"/>
      <c r="DN98" s="73"/>
      <c r="DO98" s="73"/>
      <c r="DP98" s="73"/>
      <c r="DQ98" s="73"/>
      <c r="DR98" s="73"/>
      <c r="DS98" s="73"/>
      <c r="DT98" s="73"/>
      <c r="DU98" s="73"/>
      <c r="DV98" s="73"/>
      <c r="DW98" s="73"/>
      <c r="DX98" s="73"/>
      <c r="DY98" s="73"/>
      <c r="DZ98" s="73"/>
      <c r="EA98" s="73"/>
      <c r="EB98" s="73"/>
      <c r="EC98" s="73"/>
      <c r="ED98" s="73"/>
      <c r="EE98" s="73"/>
      <c r="EF98" s="73"/>
      <c r="EG98" s="73"/>
      <c r="EH98" s="73"/>
      <c r="EI98" s="73"/>
      <c r="EJ98" s="73"/>
      <c r="EK98" s="73"/>
      <c r="EL98" s="73"/>
      <c r="EM98" s="73"/>
      <c r="EN98" s="73"/>
      <c r="EO98" s="73"/>
      <c r="EP98" s="73"/>
      <c r="EQ98" s="73"/>
      <c r="ER98" s="73"/>
      <c r="ES98" s="73"/>
    </row>
    <row r="99" spans="1:149" ht="32.25" customHeight="1" x14ac:dyDescent="0.3">
      <c r="A99" s="68"/>
      <c r="B99" s="69"/>
      <c r="C99" s="70"/>
      <c r="D99" s="70"/>
      <c r="E99" s="103" t="s">
        <v>133</v>
      </c>
      <c r="F99" s="104">
        <v>914</v>
      </c>
      <c r="G99" s="105" t="s">
        <v>210</v>
      </c>
      <c r="H99" s="105" t="s">
        <v>195</v>
      </c>
      <c r="I99" s="106" t="s">
        <v>240</v>
      </c>
      <c r="J99" s="107" t="s">
        <v>221</v>
      </c>
      <c r="K99" s="107" t="s">
        <v>222</v>
      </c>
      <c r="L99" s="108">
        <v>42360</v>
      </c>
      <c r="M99" s="105">
        <v>200</v>
      </c>
      <c r="N99" s="109">
        <f t="shared" si="7"/>
        <v>906.08399999999995</v>
      </c>
      <c r="O99" s="109">
        <f t="shared" si="7"/>
        <v>784.04499999999996</v>
      </c>
      <c r="P99" s="66">
        <f t="shared" si="5"/>
        <v>86.531160466358529</v>
      </c>
      <c r="Q99" s="73"/>
      <c r="R99" s="73"/>
      <c r="S99" s="73"/>
      <c r="T99" s="73"/>
      <c r="U99" s="73"/>
      <c r="V99" s="73"/>
      <c r="W99" s="73"/>
      <c r="X99" s="73"/>
      <c r="Y99" s="73"/>
      <c r="Z99" s="73"/>
      <c r="AA99" s="73"/>
      <c r="AB99" s="73"/>
      <c r="AC99" s="73"/>
      <c r="AD99" s="73"/>
      <c r="AE99" s="73"/>
      <c r="AF99" s="73"/>
      <c r="AG99" s="73"/>
      <c r="AH99" s="73"/>
      <c r="AI99" s="73"/>
      <c r="AJ99" s="73"/>
      <c r="AK99" s="73"/>
      <c r="AL99" s="73"/>
      <c r="AM99" s="73"/>
      <c r="AN99" s="73"/>
      <c r="AO99" s="73"/>
      <c r="AP99" s="73"/>
      <c r="AQ99" s="73"/>
      <c r="AR99" s="73"/>
      <c r="AS99" s="73"/>
      <c r="AT99" s="73"/>
      <c r="AU99" s="73"/>
      <c r="AV99" s="73"/>
      <c r="AW99" s="73"/>
      <c r="AX99" s="73"/>
      <c r="AY99" s="73"/>
      <c r="AZ99" s="73"/>
      <c r="BA99" s="73"/>
      <c r="BB99" s="73"/>
      <c r="BC99" s="73"/>
      <c r="BD99" s="73"/>
      <c r="BE99" s="73"/>
      <c r="BF99" s="73"/>
      <c r="BG99" s="73"/>
      <c r="BH99" s="73"/>
      <c r="BI99" s="73"/>
      <c r="BJ99" s="73"/>
      <c r="BK99" s="73"/>
      <c r="BL99" s="73"/>
      <c r="BM99" s="73"/>
      <c r="BN99" s="73"/>
      <c r="BO99" s="73"/>
      <c r="BP99" s="73"/>
      <c r="BQ99" s="73"/>
      <c r="BR99" s="73"/>
      <c r="BS99" s="73"/>
      <c r="BT99" s="73"/>
      <c r="BU99" s="73"/>
      <c r="BV99" s="73"/>
      <c r="BW99" s="73"/>
      <c r="BX99" s="73"/>
      <c r="BY99" s="73"/>
      <c r="BZ99" s="73"/>
      <c r="CA99" s="73"/>
      <c r="CB99" s="73"/>
      <c r="CC99" s="73"/>
      <c r="CD99" s="73"/>
      <c r="CE99" s="73"/>
      <c r="CF99" s="73"/>
      <c r="CG99" s="73"/>
      <c r="CH99" s="73"/>
      <c r="CI99" s="73"/>
      <c r="CJ99" s="73"/>
      <c r="CK99" s="73"/>
      <c r="CL99" s="73"/>
      <c r="CM99" s="73"/>
      <c r="CN99" s="73"/>
      <c r="CO99" s="73"/>
      <c r="CP99" s="73"/>
      <c r="CQ99" s="73"/>
      <c r="CR99" s="73"/>
      <c r="CS99" s="73"/>
      <c r="CT99" s="73"/>
      <c r="CU99" s="73"/>
      <c r="CV99" s="73"/>
      <c r="CW99" s="73"/>
      <c r="CX99" s="73"/>
      <c r="CY99" s="73"/>
      <c r="CZ99" s="73"/>
      <c r="DA99" s="73"/>
      <c r="DB99" s="73"/>
      <c r="DC99" s="73"/>
      <c r="DD99" s="73"/>
      <c r="DE99" s="73"/>
      <c r="DF99" s="73"/>
      <c r="DG99" s="73"/>
      <c r="DH99" s="73"/>
      <c r="DI99" s="73"/>
      <c r="DJ99" s="73"/>
      <c r="DK99" s="73"/>
      <c r="DL99" s="73"/>
      <c r="DM99" s="73"/>
      <c r="DN99" s="73"/>
      <c r="DO99" s="73"/>
      <c r="DP99" s="73"/>
      <c r="DQ99" s="73"/>
      <c r="DR99" s="73"/>
      <c r="DS99" s="73"/>
      <c r="DT99" s="73"/>
      <c r="DU99" s="73"/>
      <c r="DV99" s="73"/>
      <c r="DW99" s="73"/>
      <c r="DX99" s="73"/>
      <c r="DY99" s="73"/>
      <c r="DZ99" s="73"/>
      <c r="EA99" s="73"/>
      <c r="EB99" s="73"/>
      <c r="EC99" s="73"/>
      <c r="ED99" s="73"/>
      <c r="EE99" s="73"/>
      <c r="EF99" s="73"/>
      <c r="EG99" s="73"/>
      <c r="EH99" s="73"/>
      <c r="EI99" s="73"/>
      <c r="EJ99" s="73"/>
      <c r="EK99" s="73"/>
      <c r="EL99" s="73"/>
      <c r="EM99" s="73"/>
      <c r="EN99" s="73"/>
      <c r="EO99" s="73"/>
      <c r="EP99" s="73"/>
      <c r="EQ99" s="73"/>
      <c r="ER99" s="73"/>
      <c r="ES99" s="73"/>
    </row>
    <row r="100" spans="1:149" ht="32.25" customHeight="1" x14ac:dyDescent="0.3">
      <c r="A100" s="68"/>
      <c r="B100" s="69"/>
      <c r="C100" s="70"/>
      <c r="D100" s="70"/>
      <c r="E100" s="103" t="s">
        <v>134</v>
      </c>
      <c r="F100" s="104">
        <v>914</v>
      </c>
      <c r="G100" s="105" t="s">
        <v>210</v>
      </c>
      <c r="H100" s="105" t="s">
        <v>195</v>
      </c>
      <c r="I100" s="106" t="s">
        <v>240</v>
      </c>
      <c r="J100" s="107" t="s">
        <v>221</v>
      </c>
      <c r="K100" s="107" t="s">
        <v>222</v>
      </c>
      <c r="L100" s="108">
        <v>42360</v>
      </c>
      <c r="M100" s="105">
        <v>240</v>
      </c>
      <c r="N100" s="109">
        <v>906.08399999999995</v>
      </c>
      <c r="O100" s="109">
        <v>784.04499999999996</v>
      </c>
      <c r="P100" s="110">
        <f t="shared" si="5"/>
        <v>86.531160466358529</v>
      </c>
      <c r="Q100" s="73"/>
      <c r="R100" s="73"/>
      <c r="S100" s="73"/>
      <c r="T100" s="73"/>
      <c r="U100" s="73"/>
      <c r="V100" s="73"/>
      <c r="W100" s="73"/>
      <c r="X100" s="73"/>
      <c r="Y100" s="73"/>
      <c r="Z100" s="73"/>
      <c r="AA100" s="73"/>
      <c r="AB100" s="73"/>
      <c r="AC100" s="73"/>
      <c r="AD100" s="73"/>
      <c r="AE100" s="73"/>
      <c r="AF100" s="73"/>
      <c r="AG100" s="73"/>
      <c r="AH100" s="73"/>
      <c r="AI100" s="73"/>
      <c r="AJ100" s="73"/>
      <c r="AK100" s="73"/>
      <c r="AL100" s="73"/>
      <c r="AM100" s="73"/>
      <c r="AN100" s="73"/>
      <c r="AO100" s="73"/>
      <c r="AP100" s="73"/>
      <c r="AQ100" s="73"/>
      <c r="AR100" s="73"/>
      <c r="AS100" s="73"/>
      <c r="AT100" s="73"/>
      <c r="AU100" s="73"/>
      <c r="AV100" s="73"/>
      <c r="AW100" s="73"/>
      <c r="AX100" s="73"/>
      <c r="AY100" s="73"/>
      <c r="AZ100" s="73"/>
      <c r="BA100" s="73"/>
      <c r="BB100" s="73"/>
      <c r="BC100" s="73"/>
      <c r="BD100" s="73"/>
      <c r="BE100" s="73"/>
      <c r="BF100" s="73"/>
      <c r="BG100" s="73"/>
      <c r="BH100" s="73"/>
      <c r="BI100" s="73"/>
      <c r="BJ100" s="73"/>
      <c r="BK100" s="73"/>
      <c r="BL100" s="73"/>
      <c r="BM100" s="73"/>
      <c r="BN100" s="73"/>
      <c r="BO100" s="73"/>
      <c r="BP100" s="73"/>
      <c r="BQ100" s="73"/>
      <c r="BR100" s="73"/>
      <c r="BS100" s="73"/>
      <c r="BT100" s="73"/>
      <c r="BU100" s="73"/>
      <c r="BV100" s="73"/>
      <c r="BW100" s="73"/>
      <c r="BX100" s="73"/>
      <c r="BY100" s="73"/>
      <c r="BZ100" s="73"/>
      <c r="CA100" s="73"/>
      <c r="CB100" s="73"/>
      <c r="CC100" s="73"/>
      <c r="CD100" s="73"/>
      <c r="CE100" s="73"/>
      <c r="CF100" s="73"/>
      <c r="CG100" s="73"/>
      <c r="CH100" s="73"/>
      <c r="CI100" s="73"/>
      <c r="CJ100" s="73"/>
      <c r="CK100" s="73"/>
      <c r="CL100" s="73"/>
      <c r="CM100" s="73"/>
      <c r="CN100" s="73"/>
      <c r="CO100" s="73"/>
      <c r="CP100" s="73"/>
      <c r="CQ100" s="73"/>
      <c r="CR100" s="73"/>
      <c r="CS100" s="73"/>
      <c r="CT100" s="73"/>
      <c r="CU100" s="73"/>
      <c r="CV100" s="73"/>
      <c r="CW100" s="73"/>
      <c r="CX100" s="73"/>
      <c r="CY100" s="73"/>
      <c r="CZ100" s="73"/>
      <c r="DA100" s="73"/>
      <c r="DB100" s="73"/>
      <c r="DC100" s="73"/>
      <c r="DD100" s="73"/>
      <c r="DE100" s="73"/>
      <c r="DF100" s="73"/>
      <c r="DG100" s="73"/>
      <c r="DH100" s="73"/>
      <c r="DI100" s="73"/>
      <c r="DJ100" s="73"/>
      <c r="DK100" s="73"/>
      <c r="DL100" s="73"/>
      <c r="DM100" s="73"/>
      <c r="DN100" s="73"/>
      <c r="DO100" s="73"/>
      <c r="DP100" s="73"/>
      <c r="DQ100" s="73"/>
      <c r="DR100" s="73"/>
      <c r="DS100" s="73"/>
      <c r="DT100" s="73"/>
      <c r="DU100" s="73"/>
      <c r="DV100" s="73"/>
      <c r="DW100" s="73"/>
      <c r="DX100" s="73"/>
      <c r="DY100" s="73"/>
      <c r="DZ100" s="73"/>
      <c r="EA100" s="73"/>
      <c r="EB100" s="73"/>
      <c r="EC100" s="73"/>
      <c r="ED100" s="73"/>
      <c r="EE100" s="73"/>
      <c r="EF100" s="73"/>
      <c r="EG100" s="73"/>
      <c r="EH100" s="73"/>
      <c r="EI100" s="73"/>
      <c r="EJ100" s="73"/>
      <c r="EK100" s="73"/>
      <c r="EL100" s="73"/>
      <c r="EM100" s="73"/>
      <c r="EN100" s="73"/>
      <c r="EO100" s="73"/>
      <c r="EP100" s="73"/>
      <c r="EQ100" s="73"/>
      <c r="ER100" s="73"/>
      <c r="ES100" s="73"/>
    </row>
    <row r="101" spans="1:149" ht="142.5" customHeight="1" x14ac:dyDescent="0.3">
      <c r="A101" s="68"/>
      <c r="B101" s="69"/>
      <c r="C101" s="70"/>
      <c r="D101" s="70"/>
      <c r="E101" s="103" t="s">
        <v>258</v>
      </c>
      <c r="F101" s="104">
        <v>914</v>
      </c>
      <c r="G101" s="105" t="s">
        <v>210</v>
      </c>
      <c r="H101" s="105" t="s">
        <v>195</v>
      </c>
      <c r="I101" s="106" t="s">
        <v>240</v>
      </c>
      <c r="J101" s="107">
        <v>1</v>
      </c>
      <c r="K101" s="107" t="s">
        <v>222</v>
      </c>
      <c r="L101" s="108">
        <v>44103</v>
      </c>
      <c r="M101" s="105"/>
      <c r="N101" s="109">
        <f>N103</f>
        <v>2</v>
      </c>
      <c r="O101" s="109">
        <f>O103</f>
        <v>0</v>
      </c>
      <c r="P101" s="72">
        <f t="shared" si="5"/>
        <v>0</v>
      </c>
      <c r="Q101" s="73"/>
      <c r="R101" s="73"/>
      <c r="S101" s="73"/>
      <c r="T101" s="73"/>
      <c r="U101" s="73"/>
      <c r="V101" s="73"/>
      <c r="W101" s="73"/>
      <c r="X101" s="73"/>
      <c r="Y101" s="73"/>
      <c r="Z101" s="73"/>
      <c r="AA101" s="73"/>
      <c r="AB101" s="73"/>
      <c r="AC101" s="73"/>
      <c r="AD101" s="73"/>
      <c r="AE101" s="73"/>
      <c r="AF101" s="73"/>
      <c r="AG101" s="73"/>
      <c r="AH101" s="73"/>
      <c r="AI101" s="73"/>
      <c r="AJ101" s="73"/>
      <c r="AK101" s="73"/>
      <c r="AL101" s="73"/>
      <c r="AM101" s="73"/>
      <c r="AN101" s="73"/>
      <c r="AO101" s="73"/>
      <c r="AP101" s="73"/>
      <c r="AQ101" s="73"/>
      <c r="AR101" s="73"/>
      <c r="AS101" s="73"/>
      <c r="AT101" s="73"/>
      <c r="AU101" s="73"/>
      <c r="AV101" s="73"/>
      <c r="AW101" s="73"/>
      <c r="AX101" s="73"/>
      <c r="AY101" s="73"/>
      <c r="AZ101" s="73"/>
      <c r="BA101" s="73"/>
      <c r="BB101" s="73"/>
      <c r="BC101" s="73"/>
      <c r="BD101" s="73"/>
      <c r="BE101" s="73"/>
      <c r="BF101" s="73"/>
      <c r="BG101" s="73"/>
      <c r="BH101" s="73"/>
      <c r="BI101" s="73"/>
      <c r="BJ101" s="73"/>
      <c r="BK101" s="73"/>
      <c r="BL101" s="73"/>
      <c r="BM101" s="73"/>
      <c r="BN101" s="73"/>
      <c r="BO101" s="73"/>
      <c r="BP101" s="73"/>
      <c r="BQ101" s="73"/>
      <c r="BR101" s="73"/>
      <c r="BS101" s="73"/>
      <c r="BT101" s="73"/>
      <c r="BU101" s="73"/>
      <c r="BV101" s="73"/>
      <c r="BW101" s="73"/>
      <c r="BX101" s="73"/>
      <c r="BY101" s="73"/>
      <c r="BZ101" s="73"/>
      <c r="CA101" s="73"/>
      <c r="CB101" s="73"/>
      <c r="CC101" s="73"/>
      <c r="CD101" s="73"/>
      <c r="CE101" s="73"/>
      <c r="CF101" s="73"/>
      <c r="CG101" s="73"/>
      <c r="CH101" s="73"/>
      <c r="CI101" s="73"/>
      <c r="CJ101" s="73"/>
      <c r="CK101" s="73"/>
      <c r="CL101" s="73"/>
      <c r="CM101" s="73"/>
      <c r="CN101" s="73"/>
      <c r="CO101" s="73"/>
      <c r="CP101" s="73"/>
      <c r="CQ101" s="73"/>
      <c r="CR101" s="73"/>
      <c r="CS101" s="73"/>
      <c r="CT101" s="73"/>
      <c r="CU101" s="73"/>
      <c r="CV101" s="73"/>
      <c r="CW101" s="73"/>
      <c r="CX101" s="73"/>
      <c r="CY101" s="73"/>
      <c r="CZ101" s="73"/>
      <c r="DA101" s="73"/>
      <c r="DB101" s="73"/>
      <c r="DC101" s="73"/>
      <c r="DD101" s="73"/>
      <c r="DE101" s="73"/>
      <c r="DF101" s="73"/>
      <c r="DG101" s="73"/>
      <c r="DH101" s="73"/>
      <c r="DI101" s="73"/>
      <c r="DJ101" s="73"/>
      <c r="DK101" s="73"/>
      <c r="DL101" s="73"/>
      <c r="DM101" s="73"/>
      <c r="DN101" s="73"/>
      <c r="DO101" s="73"/>
      <c r="DP101" s="73"/>
      <c r="DQ101" s="73"/>
      <c r="DR101" s="73"/>
      <c r="DS101" s="73"/>
      <c r="DT101" s="73"/>
      <c r="DU101" s="73"/>
      <c r="DV101" s="73"/>
      <c r="DW101" s="73"/>
      <c r="DX101" s="73"/>
      <c r="DY101" s="73"/>
      <c r="DZ101" s="73"/>
      <c r="EA101" s="73"/>
      <c r="EB101" s="73"/>
      <c r="EC101" s="73"/>
      <c r="ED101" s="73"/>
      <c r="EE101" s="73"/>
      <c r="EF101" s="73"/>
      <c r="EG101" s="73"/>
      <c r="EH101" s="73"/>
      <c r="EI101" s="73"/>
      <c r="EJ101" s="73"/>
      <c r="EK101" s="73"/>
      <c r="EL101" s="73"/>
      <c r="EM101" s="73"/>
      <c r="EN101" s="73"/>
      <c r="EO101" s="73"/>
      <c r="EP101" s="73"/>
      <c r="EQ101" s="73"/>
      <c r="ER101" s="73"/>
      <c r="ES101" s="73"/>
    </row>
    <row r="102" spans="1:149" ht="32.25" customHeight="1" x14ac:dyDescent="0.3">
      <c r="A102" s="68"/>
      <c r="B102" s="69"/>
      <c r="C102" s="70"/>
      <c r="D102" s="70"/>
      <c r="E102" s="103" t="s">
        <v>133</v>
      </c>
      <c r="F102" s="104">
        <v>914</v>
      </c>
      <c r="G102" s="105" t="s">
        <v>210</v>
      </c>
      <c r="H102" s="105" t="s">
        <v>195</v>
      </c>
      <c r="I102" s="106" t="s">
        <v>240</v>
      </c>
      <c r="J102" s="107" t="s">
        <v>221</v>
      </c>
      <c r="K102" s="107" t="s">
        <v>222</v>
      </c>
      <c r="L102" s="108">
        <v>44103</v>
      </c>
      <c r="M102" s="105">
        <v>200</v>
      </c>
      <c r="N102" s="109">
        <f>N103</f>
        <v>2</v>
      </c>
      <c r="O102" s="109">
        <f>O103</f>
        <v>0</v>
      </c>
      <c r="P102" s="72">
        <f t="shared" si="5"/>
        <v>0</v>
      </c>
      <c r="Q102" s="73"/>
      <c r="R102" s="73"/>
      <c r="S102" s="73"/>
      <c r="T102" s="73"/>
      <c r="U102" s="73"/>
      <c r="V102" s="73"/>
      <c r="W102" s="73"/>
      <c r="X102" s="73"/>
      <c r="Y102" s="73"/>
      <c r="Z102" s="73"/>
      <c r="AA102" s="73"/>
      <c r="AB102" s="73"/>
      <c r="AC102" s="73"/>
      <c r="AD102" s="73"/>
      <c r="AE102" s="73"/>
      <c r="AF102" s="73"/>
      <c r="AG102" s="73"/>
      <c r="AH102" s="73"/>
      <c r="AI102" s="73"/>
      <c r="AJ102" s="73"/>
      <c r="AK102" s="73"/>
      <c r="AL102" s="73"/>
      <c r="AM102" s="73"/>
      <c r="AN102" s="73"/>
      <c r="AO102" s="73"/>
      <c r="AP102" s="73"/>
      <c r="AQ102" s="73"/>
      <c r="AR102" s="73"/>
      <c r="AS102" s="73"/>
      <c r="AT102" s="73"/>
      <c r="AU102" s="73"/>
      <c r="AV102" s="73"/>
      <c r="AW102" s="73"/>
      <c r="AX102" s="73"/>
      <c r="AY102" s="73"/>
      <c r="AZ102" s="73"/>
      <c r="BA102" s="73"/>
      <c r="BB102" s="73"/>
      <c r="BC102" s="73"/>
      <c r="BD102" s="73"/>
      <c r="BE102" s="73"/>
      <c r="BF102" s="73"/>
      <c r="BG102" s="73"/>
      <c r="BH102" s="73"/>
      <c r="BI102" s="73"/>
      <c r="BJ102" s="73"/>
      <c r="BK102" s="73"/>
      <c r="BL102" s="73"/>
      <c r="BM102" s="73"/>
      <c r="BN102" s="73"/>
      <c r="BO102" s="73"/>
      <c r="BP102" s="73"/>
      <c r="BQ102" s="73"/>
      <c r="BR102" s="73"/>
      <c r="BS102" s="73"/>
      <c r="BT102" s="73"/>
      <c r="BU102" s="73"/>
      <c r="BV102" s="73"/>
      <c r="BW102" s="73"/>
      <c r="BX102" s="73"/>
      <c r="BY102" s="73"/>
      <c r="BZ102" s="73"/>
      <c r="CA102" s="73"/>
      <c r="CB102" s="73"/>
      <c r="CC102" s="73"/>
      <c r="CD102" s="73"/>
      <c r="CE102" s="73"/>
      <c r="CF102" s="73"/>
      <c r="CG102" s="73"/>
      <c r="CH102" s="73"/>
      <c r="CI102" s="73"/>
      <c r="CJ102" s="73"/>
      <c r="CK102" s="73"/>
      <c r="CL102" s="73"/>
      <c r="CM102" s="73"/>
      <c r="CN102" s="73"/>
      <c r="CO102" s="73"/>
      <c r="CP102" s="73"/>
      <c r="CQ102" s="73"/>
      <c r="CR102" s="73"/>
      <c r="CS102" s="73"/>
      <c r="CT102" s="73"/>
      <c r="CU102" s="73"/>
      <c r="CV102" s="73"/>
      <c r="CW102" s="73"/>
      <c r="CX102" s="73"/>
      <c r="CY102" s="73"/>
      <c r="CZ102" s="73"/>
      <c r="DA102" s="73"/>
      <c r="DB102" s="73"/>
      <c r="DC102" s="73"/>
      <c r="DD102" s="73"/>
      <c r="DE102" s="73"/>
      <c r="DF102" s="73"/>
      <c r="DG102" s="73"/>
      <c r="DH102" s="73"/>
      <c r="DI102" s="73"/>
      <c r="DJ102" s="73"/>
      <c r="DK102" s="73"/>
      <c r="DL102" s="73"/>
      <c r="DM102" s="73"/>
      <c r="DN102" s="73"/>
      <c r="DO102" s="73"/>
      <c r="DP102" s="73"/>
      <c r="DQ102" s="73"/>
      <c r="DR102" s="73"/>
      <c r="DS102" s="73"/>
      <c r="DT102" s="73"/>
      <c r="DU102" s="73"/>
      <c r="DV102" s="73"/>
      <c r="DW102" s="73"/>
      <c r="DX102" s="73"/>
      <c r="DY102" s="73"/>
      <c r="DZ102" s="73"/>
      <c r="EA102" s="73"/>
      <c r="EB102" s="73"/>
      <c r="EC102" s="73"/>
      <c r="ED102" s="73"/>
      <c r="EE102" s="73"/>
      <c r="EF102" s="73"/>
      <c r="EG102" s="73"/>
      <c r="EH102" s="73"/>
      <c r="EI102" s="73"/>
      <c r="EJ102" s="73"/>
      <c r="EK102" s="73"/>
      <c r="EL102" s="73"/>
      <c r="EM102" s="73"/>
      <c r="EN102" s="73"/>
      <c r="EO102" s="73"/>
      <c r="EP102" s="73"/>
      <c r="EQ102" s="73"/>
      <c r="ER102" s="73"/>
      <c r="ES102" s="73"/>
    </row>
    <row r="103" spans="1:149" ht="32.25" customHeight="1" x14ac:dyDescent="0.3">
      <c r="A103" s="68"/>
      <c r="B103" s="69"/>
      <c r="C103" s="70"/>
      <c r="D103" s="70"/>
      <c r="E103" s="103" t="s">
        <v>134</v>
      </c>
      <c r="F103" s="104">
        <v>914</v>
      </c>
      <c r="G103" s="105" t="s">
        <v>210</v>
      </c>
      <c r="H103" s="105" t="s">
        <v>195</v>
      </c>
      <c r="I103" s="106" t="s">
        <v>240</v>
      </c>
      <c r="J103" s="107" t="s">
        <v>221</v>
      </c>
      <c r="K103" s="107" t="s">
        <v>222</v>
      </c>
      <c r="L103" s="108">
        <v>44103</v>
      </c>
      <c r="M103" s="105">
        <v>240</v>
      </c>
      <c r="N103" s="109">
        <v>2</v>
      </c>
      <c r="O103" s="109"/>
      <c r="P103" s="66">
        <f t="shared" si="5"/>
        <v>0</v>
      </c>
      <c r="Q103" s="73"/>
      <c r="R103" s="73"/>
      <c r="S103" s="73"/>
      <c r="T103" s="73"/>
      <c r="U103" s="73"/>
      <c r="V103" s="73"/>
      <c r="W103" s="73"/>
      <c r="X103" s="73"/>
      <c r="Y103" s="73"/>
      <c r="Z103" s="73"/>
      <c r="AA103" s="73"/>
      <c r="AB103" s="73"/>
      <c r="AC103" s="73"/>
      <c r="AD103" s="73"/>
      <c r="AE103" s="73"/>
      <c r="AF103" s="73"/>
      <c r="AG103" s="73"/>
      <c r="AH103" s="73"/>
      <c r="AI103" s="73"/>
      <c r="AJ103" s="73"/>
      <c r="AK103" s="73"/>
      <c r="AL103" s="73"/>
      <c r="AM103" s="73"/>
      <c r="AN103" s="73"/>
      <c r="AO103" s="73"/>
      <c r="AP103" s="73"/>
      <c r="AQ103" s="73"/>
      <c r="AR103" s="73"/>
      <c r="AS103" s="73"/>
      <c r="AT103" s="73"/>
      <c r="AU103" s="73"/>
      <c r="AV103" s="73"/>
      <c r="AW103" s="73"/>
      <c r="AX103" s="73"/>
      <c r="AY103" s="73"/>
      <c r="AZ103" s="73"/>
      <c r="BA103" s="73"/>
      <c r="BB103" s="73"/>
      <c r="BC103" s="73"/>
      <c r="BD103" s="73"/>
      <c r="BE103" s="73"/>
      <c r="BF103" s="73"/>
      <c r="BG103" s="73"/>
      <c r="BH103" s="73"/>
      <c r="BI103" s="73"/>
      <c r="BJ103" s="73"/>
      <c r="BK103" s="73"/>
      <c r="BL103" s="73"/>
      <c r="BM103" s="73"/>
      <c r="BN103" s="73"/>
      <c r="BO103" s="73"/>
      <c r="BP103" s="73"/>
      <c r="BQ103" s="73"/>
      <c r="BR103" s="73"/>
      <c r="BS103" s="73"/>
      <c r="BT103" s="73"/>
      <c r="BU103" s="73"/>
      <c r="BV103" s="73"/>
      <c r="BW103" s="73"/>
      <c r="BX103" s="73"/>
      <c r="BY103" s="73"/>
      <c r="BZ103" s="73"/>
      <c r="CA103" s="73"/>
      <c r="CB103" s="73"/>
      <c r="CC103" s="73"/>
      <c r="CD103" s="73"/>
      <c r="CE103" s="73"/>
      <c r="CF103" s="73"/>
      <c r="CG103" s="73"/>
      <c r="CH103" s="73"/>
      <c r="CI103" s="73"/>
      <c r="CJ103" s="73"/>
      <c r="CK103" s="73"/>
      <c r="CL103" s="73"/>
      <c r="CM103" s="73"/>
      <c r="CN103" s="73"/>
      <c r="CO103" s="73"/>
      <c r="CP103" s="73"/>
      <c r="CQ103" s="73"/>
      <c r="CR103" s="73"/>
      <c r="CS103" s="73"/>
      <c r="CT103" s="73"/>
      <c r="CU103" s="73"/>
      <c r="CV103" s="73"/>
      <c r="CW103" s="73"/>
      <c r="CX103" s="73"/>
      <c r="CY103" s="73"/>
      <c r="CZ103" s="73"/>
      <c r="DA103" s="73"/>
      <c r="DB103" s="73"/>
      <c r="DC103" s="73"/>
      <c r="DD103" s="73"/>
      <c r="DE103" s="73"/>
      <c r="DF103" s="73"/>
      <c r="DG103" s="73"/>
      <c r="DH103" s="73"/>
      <c r="DI103" s="73"/>
      <c r="DJ103" s="73"/>
      <c r="DK103" s="73"/>
      <c r="DL103" s="73"/>
      <c r="DM103" s="73"/>
      <c r="DN103" s="73"/>
      <c r="DO103" s="73"/>
      <c r="DP103" s="73"/>
      <c r="DQ103" s="73"/>
      <c r="DR103" s="73"/>
      <c r="DS103" s="73"/>
      <c r="DT103" s="73"/>
      <c r="DU103" s="73"/>
      <c r="DV103" s="73"/>
      <c r="DW103" s="73"/>
      <c r="DX103" s="73"/>
      <c r="DY103" s="73"/>
      <c r="DZ103" s="73"/>
      <c r="EA103" s="73"/>
      <c r="EB103" s="73"/>
      <c r="EC103" s="73"/>
      <c r="ED103" s="73"/>
      <c r="EE103" s="73"/>
      <c r="EF103" s="73"/>
      <c r="EG103" s="73"/>
      <c r="EH103" s="73"/>
      <c r="EI103" s="73"/>
      <c r="EJ103" s="73"/>
      <c r="EK103" s="73"/>
      <c r="EL103" s="73"/>
      <c r="EM103" s="73"/>
      <c r="EN103" s="73"/>
      <c r="EO103" s="73"/>
      <c r="EP103" s="73"/>
      <c r="EQ103" s="73"/>
      <c r="ER103" s="73"/>
      <c r="ES103" s="73"/>
    </row>
    <row r="104" spans="1:149" ht="18" customHeight="1" x14ac:dyDescent="0.3">
      <c r="A104" s="68"/>
      <c r="B104" s="69"/>
      <c r="C104" s="70"/>
      <c r="D104" s="70"/>
      <c r="E104" s="103" t="s">
        <v>212</v>
      </c>
      <c r="F104" s="104">
        <v>914</v>
      </c>
      <c r="G104" s="105" t="s">
        <v>210</v>
      </c>
      <c r="H104" s="105" t="s">
        <v>201</v>
      </c>
      <c r="I104" s="106"/>
      <c r="J104" s="107"/>
      <c r="K104" s="107"/>
      <c r="L104" s="108"/>
      <c r="M104" s="105"/>
      <c r="N104" s="109">
        <f>N105</f>
        <v>396.2</v>
      </c>
      <c r="O104" s="109">
        <f>O105</f>
        <v>308.36399999999998</v>
      </c>
      <c r="P104" s="66">
        <f t="shared" si="5"/>
        <v>77.830388692579504</v>
      </c>
      <c r="Q104" s="73"/>
      <c r="R104" s="73"/>
      <c r="S104" s="73"/>
      <c r="T104" s="73"/>
      <c r="U104" s="73"/>
      <c r="V104" s="73"/>
      <c r="W104" s="73"/>
      <c r="X104" s="73"/>
      <c r="Y104" s="73"/>
      <c r="Z104" s="73"/>
      <c r="AA104" s="73"/>
      <c r="AB104" s="73"/>
      <c r="AC104" s="73"/>
      <c r="AD104" s="73"/>
      <c r="AE104" s="73"/>
      <c r="AF104" s="73"/>
      <c r="AG104" s="73"/>
      <c r="AH104" s="73"/>
      <c r="AI104" s="73"/>
      <c r="AJ104" s="73"/>
      <c r="AK104" s="73"/>
      <c r="AL104" s="73"/>
      <c r="AM104" s="73"/>
      <c r="AN104" s="73"/>
      <c r="AO104" s="73"/>
      <c r="AP104" s="73"/>
      <c r="AQ104" s="73"/>
      <c r="AR104" s="73"/>
      <c r="AS104" s="73"/>
      <c r="AT104" s="73"/>
      <c r="AU104" s="73"/>
      <c r="AV104" s="73"/>
      <c r="AW104" s="73"/>
      <c r="AX104" s="73"/>
      <c r="AY104" s="73"/>
      <c r="AZ104" s="73"/>
      <c r="BA104" s="73"/>
      <c r="BB104" s="73"/>
      <c r="BC104" s="73"/>
      <c r="BD104" s="73"/>
      <c r="BE104" s="73"/>
      <c r="BF104" s="73"/>
      <c r="BG104" s="73"/>
      <c r="BH104" s="73"/>
      <c r="BI104" s="73"/>
      <c r="BJ104" s="73"/>
      <c r="BK104" s="73"/>
      <c r="BL104" s="73"/>
      <c r="BM104" s="73"/>
      <c r="BN104" s="73"/>
      <c r="BO104" s="73"/>
      <c r="BP104" s="73"/>
      <c r="BQ104" s="73"/>
      <c r="BR104" s="73"/>
      <c r="BS104" s="73"/>
      <c r="BT104" s="73"/>
      <c r="BU104" s="73"/>
      <c r="BV104" s="73"/>
      <c r="BW104" s="73"/>
      <c r="BX104" s="73"/>
      <c r="BY104" s="73"/>
      <c r="BZ104" s="73"/>
      <c r="CA104" s="73"/>
      <c r="CB104" s="73"/>
      <c r="CC104" s="73"/>
      <c r="CD104" s="73"/>
      <c r="CE104" s="73"/>
      <c r="CF104" s="73"/>
      <c r="CG104" s="73"/>
      <c r="CH104" s="73"/>
      <c r="CI104" s="73"/>
      <c r="CJ104" s="73"/>
      <c r="CK104" s="73"/>
      <c r="CL104" s="73"/>
      <c r="CM104" s="73"/>
      <c r="CN104" s="73"/>
      <c r="CO104" s="73"/>
      <c r="CP104" s="73"/>
      <c r="CQ104" s="73"/>
      <c r="CR104" s="73"/>
      <c r="CS104" s="73"/>
      <c r="CT104" s="73"/>
      <c r="CU104" s="73"/>
      <c r="CV104" s="73"/>
      <c r="CW104" s="73"/>
      <c r="CX104" s="73"/>
      <c r="CY104" s="73"/>
      <c r="CZ104" s="73"/>
      <c r="DA104" s="73"/>
      <c r="DB104" s="73"/>
      <c r="DC104" s="73"/>
      <c r="DD104" s="73"/>
      <c r="DE104" s="73"/>
      <c r="DF104" s="73"/>
      <c r="DG104" s="73"/>
      <c r="DH104" s="73"/>
      <c r="DI104" s="73"/>
      <c r="DJ104" s="73"/>
      <c r="DK104" s="73"/>
      <c r="DL104" s="73"/>
      <c r="DM104" s="73"/>
      <c r="DN104" s="73"/>
      <c r="DO104" s="73"/>
      <c r="DP104" s="73"/>
      <c r="DQ104" s="73"/>
      <c r="DR104" s="73"/>
      <c r="DS104" s="73"/>
      <c r="DT104" s="73"/>
      <c r="DU104" s="73"/>
      <c r="DV104" s="73"/>
      <c r="DW104" s="73"/>
      <c r="DX104" s="73"/>
      <c r="DY104" s="73"/>
      <c r="DZ104" s="73"/>
      <c r="EA104" s="73"/>
      <c r="EB104" s="73"/>
      <c r="EC104" s="73"/>
      <c r="ED104" s="73"/>
      <c r="EE104" s="73"/>
      <c r="EF104" s="73"/>
      <c r="EG104" s="73"/>
      <c r="EH104" s="73"/>
      <c r="EI104" s="73"/>
      <c r="EJ104" s="73"/>
      <c r="EK104" s="73"/>
      <c r="EL104" s="73"/>
      <c r="EM104" s="73"/>
      <c r="EN104" s="73"/>
      <c r="EO104" s="73"/>
      <c r="EP104" s="73"/>
      <c r="EQ104" s="73"/>
      <c r="ER104" s="73"/>
      <c r="ES104" s="73"/>
    </row>
    <row r="105" spans="1:149" s="119" customFormat="1" ht="63" customHeight="1" x14ac:dyDescent="0.3">
      <c r="B105" s="120"/>
      <c r="C105" s="121"/>
      <c r="D105" s="70"/>
      <c r="E105" s="103" t="s">
        <v>321</v>
      </c>
      <c r="F105" s="104">
        <v>914</v>
      </c>
      <c r="G105" s="105" t="s">
        <v>210</v>
      </c>
      <c r="H105" s="105" t="s">
        <v>201</v>
      </c>
      <c r="I105" s="106" t="s">
        <v>240</v>
      </c>
      <c r="J105" s="107"/>
      <c r="K105" s="107"/>
      <c r="L105" s="108"/>
      <c r="M105" s="105"/>
      <c r="N105" s="109">
        <f>N106</f>
        <v>396.2</v>
      </c>
      <c r="O105" s="109">
        <f>O106</f>
        <v>308.36399999999998</v>
      </c>
      <c r="P105" s="72">
        <f t="shared" si="5"/>
        <v>77.830388692579504</v>
      </c>
      <c r="Q105" s="73"/>
      <c r="R105" s="73"/>
      <c r="S105" s="73"/>
      <c r="T105" s="73"/>
      <c r="U105" s="73"/>
      <c r="V105" s="73"/>
      <c r="W105" s="73"/>
      <c r="X105" s="73"/>
      <c r="Y105" s="73"/>
      <c r="Z105" s="73"/>
      <c r="AA105" s="73"/>
      <c r="AB105" s="73"/>
      <c r="AC105" s="73"/>
      <c r="AD105" s="73"/>
      <c r="AE105" s="73"/>
      <c r="AF105" s="73"/>
      <c r="AG105" s="73"/>
      <c r="AH105" s="73"/>
      <c r="AI105" s="73"/>
      <c r="AJ105" s="73"/>
      <c r="AK105" s="73"/>
      <c r="AL105" s="73"/>
      <c r="AM105" s="73"/>
      <c r="AN105" s="73"/>
      <c r="AO105" s="73"/>
      <c r="AP105" s="73"/>
      <c r="AQ105" s="73"/>
      <c r="AR105" s="73"/>
      <c r="AS105" s="73"/>
      <c r="AT105" s="73"/>
      <c r="AU105" s="73"/>
      <c r="AV105" s="73"/>
      <c r="AW105" s="73"/>
      <c r="AX105" s="73"/>
      <c r="AY105" s="73"/>
      <c r="AZ105" s="73"/>
      <c r="BA105" s="73"/>
      <c r="BB105" s="73"/>
      <c r="BC105" s="73"/>
      <c r="BD105" s="73"/>
      <c r="BE105" s="73"/>
      <c r="BF105" s="73"/>
      <c r="BG105" s="73"/>
      <c r="BH105" s="73"/>
      <c r="BI105" s="73"/>
      <c r="BJ105" s="73"/>
      <c r="BK105" s="73"/>
      <c r="BL105" s="73"/>
      <c r="BM105" s="73"/>
      <c r="BN105" s="73"/>
      <c r="BO105" s="73"/>
      <c r="BP105" s="73"/>
      <c r="BQ105" s="73"/>
      <c r="BR105" s="73"/>
      <c r="BS105" s="73"/>
      <c r="BT105" s="73"/>
      <c r="BU105" s="73"/>
      <c r="BV105" s="73"/>
      <c r="BW105" s="73"/>
      <c r="BX105" s="73"/>
      <c r="BY105" s="73"/>
      <c r="BZ105" s="73"/>
      <c r="CA105" s="73"/>
      <c r="CB105" s="73"/>
      <c r="CC105" s="73"/>
      <c r="CD105" s="73"/>
      <c r="CE105" s="73"/>
      <c r="CF105" s="73"/>
      <c r="CG105" s="73"/>
      <c r="CH105" s="73"/>
      <c r="CI105" s="73"/>
      <c r="CJ105" s="73"/>
      <c r="CK105" s="73"/>
      <c r="CL105" s="73"/>
      <c r="CM105" s="73"/>
      <c r="CN105" s="73"/>
      <c r="CO105" s="73"/>
      <c r="CP105" s="73"/>
      <c r="CQ105" s="73"/>
      <c r="CR105" s="73"/>
      <c r="CS105" s="73"/>
      <c r="CT105" s="73"/>
      <c r="CU105" s="73"/>
      <c r="CV105" s="73"/>
      <c r="CW105" s="73"/>
      <c r="CX105" s="73"/>
      <c r="CY105" s="73"/>
      <c r="CZ105" s="73"/>
      <c r="DA105" s="73"/>
      <c r="DB105" s="73"/>
      <c r="DC105" s="73"/>
      <c r="DD105" s="73"/>
      <c r="DE105" s="73"/>
      <c r="DF105" s="73"/>
      <c r="DG105" s="73"/>
      <c r="DH105" s="73"/>
      <c r="DI105" s="73"/>
      <c r="DJ105" s="73"/>
      <c r="DK105" s="73"/>
      <c r="DL105" s="73"/>
      <c r="DM105" s="73"/>
      <c r="DN105" s="73"/>
      <c r="DO105" s="73"/>
      <c r="DP105" s="73"/>
      <c r="DQ105" s="73"/>
      <c r="DR105" s="73"/>
      <c r="DS105" s="73"/>
      <c r="DT105" s="73"/>
      <c r="DU105" s="73"/>
      <c r="DV105" s="73"/>
      <c r="DW105" s="73"/>
      <c r="DX105" s="73"/>
      <c r="DY105" s="73"/>
      <c r="DZ105" s="73"/>
      <c r="EA105" s="73"/>
      <c r="EB105" s="73"/>
      <c r="EC105" s="73"/>
      <c r="ED105" s="73"/>
      <c r="EE105" s="73"/>
      <c r="EF105" s="73"/>
      <c r="EG105" s="73"/>
      <c r="EH105" s="73"/>
      <c r="EI105" s="73"/>
      <c r="EJ105" s="73"/>
      <c r="EK105" s="73"/>
      <c r="EL105" s="73"/>
      <c r="EM105" s="73"/>
      <c r="EN105" s="73"/>
      <c r="EO105" s="73"/>
      <c r="EP105" s="73"/>
      <c r="EQ105" s="73"/>
      <c r="ER105" s="73"/>
      <c r="ES105" s="73"/>
    </row>
    <row r="106" spans="1:149" s="119" customFormat="1" ht="63.75" customHeight="1" x14ac:dyDescent="0.3">
      <c r="B106" s="120"/>
      <c r="C106" s="121"/>
      <c r="D106" s="70"/>
      <c r="E106" s="103" t="s">
        <v>322</v>
      </c>
      <c r="F106" s="104">
        <v>914</v>
      </c>
      <c r="G106" s="105" t="s">
        <v>210</v>
      </c>
      <c r="H106" s="105" t="s">
        <v>201</v>
      </c>
      <c r="I106" s="106" t="s">
        <v>240</v>
      </c>
      <c r="J106" s="107" t="s">
        <v>221</v>
      </c>
      <c r="K106" s="107" t="s">
        <v>222</v>
      </c>
      <c r="L106" s="108"/>
      <c r="M106" s="105"/>
      <c r="N106" s="109">
        <f>N107+N113+N110</f>
        <v>396.2</v>
      </c>
      <c r="O106" s="109">
        <f>O107+O113+O110</f>
        <v>308.36399999999998</v>
      </c>
      <c r="P106" s="72">
        <f t="shared" si="5"/>
        <v>77.830388692579504</v>
      </c>
      <c r="Q106" s="73"/>
      <c r="R106" s="73"/>
      <c r="S106" s="73"/>
      <c r="T106" s="73"/>
      <c r="U106" s="73"/>
      <c r="V106" s="73"/>
      <c r="W106" s="73"/>
      <c r="X106" s="73"/>
      <c r="Y106" s="73"/>
      <c r="Z106" s="73"/>
      <c r="AA106" s="73"/>
      <c r="AB106" s="73"/>
      <c r="AC106" s="73"/>
      <c r="AD106" s="73"/>
      <c r="AE106" s="73"/>
      <c r="AF106" s="73"/>
      <c r="AG106" s="73"/>
      <c r="AH106" s="73"/>
      <c r="AI106" s="73"/>
      <c r="AJ106" s="73"/>
      <c r="AK106" s="73"/>
      <c r="AL106" s="73"/>
      <c r="AM106" s="73"/>
      <c r="AN106" s="73"/>
      <c r="AO106" s="73"/>
      <c r="AP106" s="73"/>
      <c r="AQ106" s="73"/>
      <c r="AR106" s="73"/>
      <c r="AS106" s="73"/>
      <c r="AT106" s="73"/>
      <c r="AU106" s="73"/>
      <c r="AV106" s="73"/>
      <c r="AW106" s="73"/>
      <c r="AX106" s="73"/>
      <c r="AY106" s="73"/>
      <c r="AZ106" s="73"/>
      <c r="BA106" s="73"/>
      <c r="BB106" s="73"/>
      <c r="BC106" s="73"/>
      <c r="BD106" s="73"/>
      <c r="BE106" s="73"/>
      <c r="BF106" s="73"/>
      <c r="BG106" s="73"/>
      <c r="BH106" s="73"/>
      <c r="BI106" s="73"/>
      <c r="BJ106" s="73"/>
      <c r="BK106" s="73"/>
      <c r="BL106" s="73"/>
      <c r="BM106" s="73"/>
      <c r="BN106" s="73"/>
      <c r="BO106" s="73"/>
      <c r="BP106" s="73"/>
      <c r="BQ106" s="73"/>
      <c r="BR106" s="73"/>
      <c r="BS106" s="73"/>
      <c r="BT106" s="73"/>
      <c r="BU106" s="73"/>
      <c r="BV106" s="73"/>
      <c r="BW106" s="73"/>
      <c r="BX106" s="73"/>
      <c r="BY106" s="73"/>
      <c r="BZ106" s="73"/>
      <c r="CA106" s="73"/>
      <c r="CB106" s="73"/>
      <c r="CC106" s="73"/>
      <c r="CD106" s="73"/>
      <c r="CE106" s="73"/>
      <c r="CF106" s="73"/>
      <c r="CG106" s="73"/>
      <c r="CH106" s="73"/>
      <c r="CI106" s="73"/>
      <c r="CJ106" s="73"/>
      <c r="CK106" s="73"/>
      <c r="CL106" s="73"/>
      <c r="CM106" s="73"/>
      <c r="CN106" s="73"/>
      <c r="CO106" s="73"/>
      <c r="CP106" s="73"/>
      <c r="CQ106" s="73"/>
      <c r="CR106" s="73"/>
      <c r="CS106" s="73"/>
      <c r="CT106" s="73"/>
      <c r="CU106" s="73"/>
      <c r="CV106" s="73"/>
      <c r="CW106" s="73"/>
      <c r="CX106" s="73"/>
      <c r="CY106" s="73"/>
      <c r="CZ106" s="73"/>
      <c r="DA106" s="73"/>
      <c r="DB106" s="73"/>
      <c r="DC106" s="73"/>
      <c r="DD106" s="73"/>
      <c r="DE106" s="73"/>
      <c r="DF106" s="73"/>
      <c r="DG106" s="73"/>
      <c r="DH106" s="73"/>
      <c r="DI106" s="73"/>
      <c r="DJ106" s="73"/>
      <c r="DK106" s="73"/>
      <c r="DL106" s="73"/>
      <c r="DM106" s="73"/>
      <c r="DN106" s="73"/>
      <c r="DO106" s="73"/>
      <c r="DP106" s="73"/>
      <c r="DQ106" s="73"/>
      <c r="DR106" s="73"/>
      <c r="DS106" s="73"/>
      <c r="DT106" s="73"/>
      <c r="DU106" s="73"/>
      <c r="DV106" s="73"/>
      <c r="DW106" s="73"/>
      <c r="DX106" s="73"/>
      <c r="DY106" s="73"/>
      <c r="DZ106" s="73"/>
      <c r="EA106" s="73"/>
      <c r="EB106" s="73"/>
      <c r="EC106" s="73"/>
      <c r="ED106" s="73"/>
      <c r="EE106" s="73"/>
      <c r="EF106" s="73"/>
      <c r="EG106" s="73"/>
      <c r="EH106" s="73"/>
      <c r="EI106" s="73"/>
      <c r="EJ106" s="73"/>
      <c r="EK106" s="73"/>
      <c r="EL106" s="73"/>
      <c r="EM106" s="73"/>
      <c r="EN106" s="73"/>
      <c r="EO106" s="73"/>
      <c r="EP106" s="73"/>
      <c r="EQ106" s="73"/>
      <c r="ER106" s="73"/>
      <c r="ES106" s="73"/>
    </row>
    <row r="107" spans="1:149" s="119" customFormat="1" ht="33.75" customHeight="1" x14ac:dyDescent="0.3">
      <c r="B107" s="120"/>
      <c r="C107" s="121"/>
      <c r="D107" s="70"/>
      <c r="E107" s="103" t="s">
        <v>140</v>
      </c>
      <c r="F107" s="104">
        <v>914</v>
      </c>
      <c r="G107" s="105" t="s">
        <v>210</v>
      </c>
      <c r="H107" s="105" t="s">
        <v>201</v>
      </c>
      <c r="I107" s="106" t="s">
        <v>240</v>
      </c>
      <c r="J107" s="107" t="s">
        <v>221</v>
      </c>
      <c r="K107" s="107" t="s">
        <v>222</v>
      </c>
      <c r="L107" s="108">
        <v>42020</v>
      </c>
      <c r="M107" s="105"/>
      <c r="N107" s="109">
        <f>N109</f>
        <v>303.613</v>
      </c>
      <c r="O107" s="109">
        <f>O109</f>
        <v>233.77699999999999</v>
      </c>
      <c r="P107" s="72">
        <f t="shared" si="5"/>
        <v>76.998349873029142</v>
      </c>
      <c r="Q107" s="73"/>
      <c r="R107" s="73"/>
      <c r="S107" s="73"/>
      <c r="T107" s="73"/>
      <c r="U107" s="73"/>
      <c r="V107" s="73"/>
      <c r="W107" s="73"/>
      <c r="X107" s="73"/>
      <c r="Y107" s="73"/>
      <c r="Z107" s="73"/>
      <c r="AA107" s="73"/>
      <c r="AB107" s="73"/>
      <c r="AC107" s="73"/>
      <c r="AD107" s="73"/>
      <c r="AE107" s="73"/>
      <c r="AF107" s="73"/>
      <c r="AG107" s="73"/>
      <c r="AH107" s="73"/>
      <c r="AI107" s="73"/>
      <c r="AJ107" s="73"/>
      <c r="AK107" s="73"/>
      <c r="AL107" s="73"/>
      <c r="AM107" s="73"/>
      <c r="AN107" s="73"/>
      <c r="AO107" s="73"/>
      <c r="AP107" s="73"/>
      <c r="AQ107" s="73"/>
      <c r="AR107" s="73"/>
      <c r="AS107" s="73"/>
      <c r="AT107" s="73"/>
      <c r="AU107" s="73"/>
      <c r="AV107" s="73"/>
      <c r="AW107" s="73"/>
      <c r="AX107" s="73"/>
      <c r="AY107" s="73"/>
      <c r="AZ107" s="73"/>
      <c r="BA107" s="73"/>
      <c r="BB107" s="73"/>
      <c r="BC107" s="73"/>
      <c r="BD107" s="73"/>
      <c r="BE107" s="73"/>
      <c r="BF107" s="73"/>
      <c r="BG107" s="73"/>
      <c r="BH107" s="73"/>
      <c r="BI107" s="73"/>
      <c r="BJ107" s="73"/>
      <c r="BK107" s="73"/>
      <c r="BL107" s="73"/>
      <c r="BM107" s="73"/>
      <c r="BN107" s="73"/>
      <c r="BO107" s="73"/>
      <c r="BP107" s="73"/>
      <c r="BQ107" s="73"/>
      <c r="BR107" s="73"/>
      <c r="BS107" s="73"/>
      <c r="BT107" s="73"/>
      <c r="BU107" s="73"/>
      <c r="BV107" s="73"/>
      <c r="BW107" s="73"/>
      <c r="BX107" s="73"/>
      <c r="BY107" s="73"/>
      <c r="BZ107" s="73"/>
      <c r="CA107" s="73"/>
      <c r="CB107" s="73"/>
      <c r="CC107" s="73"/>
      <c r="CD107" s="73"/>
      <c r="CE107" s="73"/>
      <c r="CF107" s="73"/>
      <c r="CG107" s="73"/>
      <c r="CH107" s="73"/>
      <c r="CI107" s="73"/>
      <c r="CJ107" s="73"/>
      <c r="CK107" s="73"/>
      <c r="CL107" s="73"/>
      <c r="CM107" s="73"/>
      <c r="CN107" s="73"/>
      <c r="CO107" s="73"/>
      <c r="CP107" s="73"/>
      <c r="CQ107" s="73"/>
      <c r="CR107" s="73"/>
      <c r="CS107" s="73"/>
      <c r="CT107" s="73"/>
      <c r="CU107" s="73"/>
      <c r="CV107" s="73"/>
      <c r="CW107" s="73"/>
      <c r="CX107" s="73"/>
      <c r="CY107" s="73"/>
      <c r="CZ107" s="73"/>
      <c r="DA107" s="73"/>
      <c r="DB107" s="73"/>
      <c r="DC107" s="73"/>
      <c r="DD107" s="73"/>
      <c r="DE107" s="73"/>
      <c r="DF107" s="73"/>
      <c r="DG107" s="73"/>
      <c r="DH107" s="73"/>
      <c r="DI107" s="73"/>
      <c r="DJ107" s="73"/>
      <c r="DK107" s="73"/>
      <c r="DL107" s="73"/>
      <c r="DM107" s="73"/>
      <c r="DN107" s="73"/>
      <c r="DO107" s="73"/>
      <c r="DP107" s="73"/>
      <c r="DQ107" s="73"/>
      <c r="DR107" s="73"/>
      <c r="DS107" s="73"/>
      <c r="DT107" s="73"/>
      <c r="DU107" s="73"/>
      <c r="DV107" s="73"/>
      <c r="DW107" s="73"/>
      <c r="DX107" s="73"/>
      <c r="DY107" s="73"/>
      <c r="DZ107" s="73"/>
      <c r="EA107" s="73"/>
      <c r="EB107" s="73"/>
      <c r="EC107" s="73"/>
      <c r="ED107" s="73"/>
      <c r="EE107" s="73"/>
      <c r="EF107" s="73"/>
      <c r="EG107" s="73"/>
      <c r="EH107" s="73"/>
      <c r="EI107" s="73"/>
      <c r="EJ107" s="73"/>
      <c r="EK107" s="73"/>
      <c r="EL107" s="73"/>
      <c r="EM107" s="73"/>
      <c r="EN107" s="73"/>
      <c r="EO107" s="73"/>
      <c r="EP107" s="73"/>
      <c r="EQ107" s="73"/>
      <c r="ER107" s="73"/>
      <c r="ES107" s="73"/>
    </row>
    <row r="108" spans="1:149" s="119" customFormat="1" ht="35.25" customHeight="1" x14ac:dyDescent="0.3">
      <c r="B108" s="120"/>
      <c r="C108" s="121"/>
      <c r="D108" s="70"/>
      <c r="E108" s="103" t="s">
        <v>133</v>
      </c>
      <c r="F108" s="104">
        <v>914</v>
      </c>
      <c r="G108" s="105" t="s">
        <v>210</v>
      </c>
      <c r="H108" s="105" t="s">
        <v>201</v>
      </c>
      <c r="I108" s="106" t="s">
        <v>240</v>
      </c>
      <c r="J108" s="107" t="s">
        <v>221</v>
      </c>
      <c r="K108" s="107" t="s">
        <v>222</v>
      </c>
      <c r="L108" s="108">
        <v>42020</v>
      </c>
      <c r="M108" s="105">
        <v>200</v>
      </c>
      <c r="N108" s="109">
        <f>N109</f>
        <v>303.613</v>
      </c>
      <c r="O108" s="109">
        <f>O109</f>
        <v>233.77699999999999</v>
      </c>
      <c r="P108" s="66">
        <f t="shared" si="5"/>
        <v>76.998349873029142</v>
      </c>
      <c r="Q108" s="73"/>
      <c r="R108" s="73"/>
      <c r="S108" s="73"/>
      <c r="T108" s="73"/>
      <c r="U108" s="73"/>
      <c r="V108" s="73"/>
      <c r="W108" s="73"/>
      <c r="X108" s="73"/>
      <c r="Y108" s="73"/>
      <c r="Z108" s="73"/>
      <c r="AA108" s="73"/>
      <c r="AB108" s="73"/>
      <c r="AC108" s="73"/>
      <c r="AD108" s="73"/>
      <c r="AE108" s="73"/>
      <c r="AF108" s="73"/>
      <c r="AG108" s="73"/>
      <c r="AH108" s="73"/>
      <c r="AI108" s="73"/>
      <c r="AJ108" s="73"/>
      <c r="AK108" s="73"/>
      <c r="AL108" s="73"/>
      <c r="AM108" s="73"/>
      <c r="AN108" s="73"/>
      <c r="AO108" s="73"/>
      <c r="AP108" s="73"/>
      <c r="AQ108" s="73"/>
      <c r="AR108" s="73"/>
      <c r="AS108" s="73"/>
      <c r="AT108" s="73"/>
      <c r="AU108" s="73"/>
      <c r="AV108" s="73"/>
      <c r="AW108" s="73"/>
      <c r="AX108" s="73"/>
      <c r="AY108" s="73"/>
      <c r="AZ108" s="73"/>
      <c r="BA108" s="73"/>
      <c r="BB108" s="73"/>
      <c r="BC108" s="73"/>
      <c r="BD108" s="73"/>
      <c r="BE108" s="73"/>
      <c r="BF108" s="73"/>
      <c r="BG108" s="73"/>
      <c r="BH108" s="73"/>
      <c r="BI108" s="73"/>
      <c r="BJ108" s="73"/>
      <c r="BK108" s="73"/>
      <c r="BL108" s="73"/>
      <c r="BM108" s="73"/>
      <c r="BN108" s="73"/>
      <c r="BO108" s="73"/>
      <c r="BP108" s="73"/>
      <c r="BQ108" s="73"/>
      <c r="BR108" s="73"/>
      <c r="BS108" s="73"/>
      <c r="BT108" s="73"/>
      <c r="BU108" s="73"/>
      <c r="BV108" s="73"/>
      <c r="BW108" s="73"/>
      <c r="BX108" s="73"/>
      <c r="BY108" s="73"/>
      <c r="BZ108" s="73"/>
      <c r="CA108" s="73"/>
      <c r="CB108" s="73"/>
      <c r="CC108" s="73"/>
      <c r="CD108" s="73"/>
      <c r="CE108" s="73"/>
      <c r="CF108" s="73"/>
      <c r="CG108" s="73"/>
      <c r="CH108" s="73"/>
      <c r="CI108" s="73"/>
      <c r="CJ108" s="73"/>
      <c r="CK108" s="73"/>
      <c r="CL108" s="73"/>
      <c r="CM108" s="73"/>
      <c r="CN108" s="73"/>
      <c r="CO108" s="73"/>
      <c r="CP108" s="73"/>
      <c r="CQ108" s="73"/>
      <c r="CR108" s="73"/>
      <c r="CS108" s="73"/>
      <c r="CT108" s="73"/>
      <c r="CU108" s="73"/>
      <c r="CV108" s="73"/>
      <c r="CW108" s="73"/>
      <c r="CX108" s="73"/>
      <c r="CY108" s="73"/>
      <c r="CZ108" s="73"/>
      <c r="DA108" s="73"/>
      <c r="DB108" s="73"/>
      <c r="DC108" s="73"/>
      <c r="DD108" s="73"/>
      <c r="DE108" s="73"/>
      <c r="DF108" s="73"/>
      <c r="DG108" s="73"/>
      <c r="DH108" s="73"/>
      <c r="DI108" s="73"/>
      <c r="DJ108" s="73"/>
      <c r="DK108" s="73"/>
      <c r="DL108" s="73"/>
      <c r="DM108" s="73"/>
      <c r="DN108" s="73"/>
      <c r="DO108" s="73"/>
      <c r="DP108" s="73"/>
      <c r="DQ108" s="73"/>
      <c r="DR108" s="73"/>
      <c r="DS108" s="73"/>
      <c r="DT108" s="73"/>
      <c r="DU108" s="73"/>
      <c r="DV108" s="73"/>
      <c r="DW108" s="73"/>
      <c r="DX108" s="73"/>
      <c r="DY108" s="73"/>
      <c r="DZ108" s="73"/>
      <c r="EA108" s="73"/>
      <c r="EB108" s="73"/>
      <c r="EC108" s="73"/>
      <c r="ED108" s="73"/>
      <c r="EE108" s="73"/>
      <c r="EF108" s="73"/>
      <c r="EG108" s="73"/>
      <c r="EH108" s="73"/>
      <c r="EI108" s="73"/>
      <c r="EJ108" s="73"/>
      <c r="EK108" s="73"/>
      <c r="EL108" s="73"/>
      <c r="EM108" s="73"/>
      <c r="EN108" s="73"/>
      <c r="EO108" s="73"/>
      <c r="EP108" s="73"/>
      <c r="EQ108" s="73"/>
      <c r="ER108" s="73"/>
      <c r="ES108" s="73"/>
    </row>
    <row r="109" spans="1:149" s="119" customFormat="1" ht="32.25" customHeight="1" x14ac:dyDescent="0.3">
      <c r="B109" s="120"/>
      <c r="C109" s="121"/>
      <c r="D109" s="70"/>
      <c r="E109" s="103" t="s">
        <v>134</v>
      </c>
      <c r="F109" s="104">
        <v>914</v>
      </c>
      <c r="G109" s="105" t="s">
        <v>210</v>
      </c>
      <c r="H109" s="105" t="s">
        <v>201</v>
      </c>
      <c r="I109" s="106" t="s">
        <v>240</v>
      </c>
      <c r="J109" s="107" t="s">
        <v>221</v>
      </c>
      <c r="K109" s="107" t="s">
        <v>222</v>
      </c>
      <c r="L109" s="108" t="s">
        <v>259</v>
      </c>
      <c r="M109" s="105">
        <v>240</v>
      </c>
      <c r="N109" s="109">
        <v>303.613</v>
      </c>
      <c r="O109" s="109">
        <v>233.77699999999999</v>
      </c>
      <c r="P109" s="110">
        <f t="shared" si="5"/>
        <v>76.998349873029142</v>
      </c>
      <c r="Q109" s="73"/>
      <c r="R109" s="73"/>
      <c r="S109" s="73"/>
      <c r="T109" s="73"/>
      <c r="U109" s="73"/>
      <c r="V109" s="73"/>
      <c r="W109" s="73"/>
      <c r="X109" s="73"/>
      <c r="Y109" s="73"/>
      <c r="Z109" s="73"/>
      <c r="AA109" s="73"/>
      <c r="AB109" s="73"/>
      <c r="AC109" s="73"/>
      <c r="AD109" s="73"/>
      <c r="AE109" s="73"/>
      <c r="AF109" s="73"/>
      <c r="AG109" s="73"/>
      <c r="AH109" s="73"/>
      <c r="AI109" s="73"/>
      <c r="AJ109" s="73"/>
      <c r="AK109" s="73"/>
      <c r="AL109" s="73"/>
      <c r="AM109" s="73"/>
      <c r="AN109" s="73"/>
      <c r="AO109" s="73"/>
      <c r="AP109" s="73"/>
      <c r="AQ109" s="73"/>
      <c r="AR109" s="73"/>
      <c r="AS109" s="73"/>
      <c r="AT109" s="73"/>
      <c r="AU109" s="73"/>
      <c r="AV109" s="73"/>
      <c r="AW109" s="73"/>
      <c r="AX109" s="73"/>
      <c r="AY109" s="73"/>
      <c r="AZ109" s="73"/>
      <c r="BA109" s="73"/>
      <c r="BB109" s="73"/>
      <c r="BC109" s="73"/>
      <c r="BD109" s="73"/>
      <c r="BE109" s="73"/>
      <c r="BF109" s="73"/>
      <c r="BG109" s="73"/>
      <c r="BH109" s="73"/>
      <c r="BI109" s="73"/>
      <c r="BJ109" s="73"/>
      <c r="BK109" s="73"/>
      <c r="BL109" s="73"/>
      <c r="BM109" s="73"/>
      <c r="BN109" s="73"/>
      <c r="BO109" s="73"/>
      <c r="BP109" s="73"/>
      <c r="BQ109" s="73"/>
      <c r="BR109" s="73"/>
      <c r="BS109" s="73"/>
      <c r="BT109" s="73"/>
      <c r="BU109" s="73"/>
      <c r="BV109" s="73"/>
      <c r="BW109" s="73"/>
      <c r="BX109" s="73"/>
      <c r="BY109" s="73"/>
      <c r="BZ109" s="73"/>
      <c r="CA109" s="73"/>
      <c r="CB109" s="73"/>
      <c r="CC109" s="73"/>
      <c r="CD109" s="73"/>
      <c r="CE109" s="73"/>
      <c r="CF109" s="73"/>
      <c r="CG109" s="73"/>
      <c r="CH109" s="73"/>
      <c r="CI109" s="73"/>
      <c r="CJ109" s="73"/>
      <c r="CK109" s="73"/>
      <c r="CL109" s="73"/>
      <c r="CM109" s="73"/>
      <c r="CN109" s="73"/>
      <c r="CO109" s="73"/>
      <c r="CP109" s="73"/>
      <c r="CQ109" s="73"/>
      <c r="CR109" s="73"/>
      <c r="CS109" s="73"/>
      <c r="CT109" s="73"/>
      <c r="CU109" s="73"/>
      <c r="CV109" s="73"/>
      <c r="CW109" s="73"/>
      <c r="CX109" s="73"/>
      <c r="CY109" s="73"/>
      <c r="CZ109" s="73"/>
      <c r="DA109" s="73"/>
      <c r="DB109" s="73"/>
      <c r="DC109" s="73"/>
      <c r="DD109" s="73"/>
      <c r="DE109" s="73"/>
      <c r="DF109" s="73"/>
      <c r="DG109" s="73"/>
      <c r="DH109" s="73"/>
      <c r="DI109" s="73"/>
      <c r="DJ109" s="73"/>
      <c r="DK109" s="73"/>
      <c r="DL109" s="73"/>
      <c r="DM109" s="73"/>
      <c r="DN109" s="73"/>
      <c r="DO109" s="73"/>
      <c r="DP109" s="73"/>
      <c r="DQ109" s="73"/>
      <c r="DR109" s="73"/>
      <c r="DS109" s="73"/>
      <c r="DT109" s="73"/>
      <c r="DU109" s="73"/>
      <c r="DV109" s="73"/>
      <c r="DW109" s="73"/>
      <c r="DX109" s="73"/>
      <c r="DY109" s="73"/>
      <c r="DZ109" s="73"/>
      <c r="EA109" s="73"/>
      <c r="EB109" s="73"/>
      <c r="EC109" s="73"/>
      <c r="ED109" s="73"/>
      <c r="EE109" s="73"/>
      <c r="EF109" s="73"/>
      <c r="EG109" s="73"/>
      <c r="EH109" s="73"/>
      <c r="EI109" s="73"/>
      <c r="EJ109" s="73"/>
      <c r="EK109" s="73"/>
      <c r="EL109" s="73"/>
      <c r="EM109" s="73"/>
      <c r="EN109" s="73"/>
      <c r="EO109" s="73"/>
      <c r="EP109" s="73"/>
      <c r="EQ109" s="73"/>
      <c r="ER109" s="73"/>
      <c r="ES109" s="73"/>
    </row>
    <row r="110" spans="1:149" s="119" customFormat="1" ht="17.25" customHeight="1" x14ac:dyDescent="0.3">
      <c r="B110" s="120"/>
      <c r="C110" s="121"/>
      <c r="D110" s="70"/>
      <c r="E110" s="103" t="s">
        <v>141</v>
      </c>
      <c r="F110" s="104">
        <v>914</v>
      </c>
      <c r="G110" s="105" t="s">
        <v>210</v>
      </c>
      <c r="H110" s="105" t="s">
        <v>201</v>
      </c>
      <c r="I110" s="106" t="s">
        <v>240</v>
      </c>
      <c r="J110" s="107" t="s">
        <v>221</v>
      </c>
      <c r="K110" s="107" t="s">
        <v>222</v>
      </c>
      <c r="L110" s="108">
        <v>42190</v>
      </c>
      <c r="M110" s="105"/>
      <c r="N110" s="109">
        <f>N111</f>
        <v>74.587000000000003</v>
      </c>
      <c r="O110" s="109">
        <f>O111</f>
        <v>74.587000000000003</v>
      </c>
      <c r="P110" s="72">
        <f t="shared" si="5"/>
        <v>100</v>
      </c>
      <c r="Q110" s="73"/>
      <c r="R110" s="73"/>
      <c r="S110" s="73"/>
      <c r="T110" s="73"/>
      <c r="U110" s="73"/>
      <c r="V110" s="73"/>
      <c r="W110" s="73"/>
      <c r="X110" s="73"/>
      <c r="Y110" s="73"/>
      <c r="Z110" s="73"/>
      <c r="AA110" s="73"/>
      <c r="AB110" s="73"/>
      <c r="AC110" s="73"/>
      <c r="AD110" s="73"/>
      <c r="AE110" s="73"/>
      <c r="AF110" s="73"/>
      <c r="AG110" s="73"/>
      <c r="AH110" s="73"/>
      <c r="AI110" s="73"/>
      <c r="AJ110" s="73"/>
      <c r="AK110" s="73"/>
      <c r="AL110" s="73"/>
      <c r="AM110" s="73"/>
      <c r="AN110" s="73"/>
      <c r="AO110" s="73"/>
      <c r="AP110" s="73"/>
      <c r="AQ110" s="73"/>
      <c r="AR110" s="73"/>
      <c r="AS110" s="73"/>
      <c r="AT110" s="73"/>
      <c r="AU110" s="73"/>
      <c r="AV110" s="73"/>
      <c r="AW110" s="73"/>
      <c r="AX110" s="73"/>
      <c r="AY110" s="73"/>
      <c r="AZ110" s="73"/>
      <c r="BA110" s="73"/>
      <c r="BB110" s="73"/>
      <c r="BC110" s="73"/>
      <c r="BD110" s="73"/>
      <c r="BE110" s="73"/>
      <c r="BF110" s="73"/>
      <c r="BG110" s="73"/>
      <c r="BH110" s="73"/>
      <c r="BI110" s="73"/>
      <c r="BJ110" s="73"/>
      <c r="BK110" s="73"/>
      <c r="BL110" s="73"/>
      <c r="BM110" s="73"/>
      <c r="BN110" s="73"/>
      <c r="BO110" s="73"/>
      <c r="BP110" s="73"/>
      <c r="BQ110" s="73"/>
      <c r="BR110" s="73"/>
      <c r="BS110" s="73"/>
      <c r="BT110" s="73"/>
      <c r="BU110" s="73"/>
      <c r="BV110" s="73"/>
      <c r="BW110" s="73"/>
      <c r="BX110" s="73"/>
      <c r="BY110" s="73"/>
      <c r="BZ110" s="73"/>
      <c r="CA110" s="73"/>
      <c r="CB110" s="73"/>
      <c r="CC110" s="73"/>
      <c r="CD110" s="73"/>
      <c r="CE110" s="73"/>
      <c r="CF110" s="73"/>
      <c r="CG110" s="73"/>
      <c r="CH110" s="73"/>
      <c r="CI110" s="73"/>
      <c r="CJ110" s="73"/>
      <c r="CK110" s="73"/>
      <c r="CL110" s="73"/>
      <c r="CM110" s="73"/>
      <c r="CN110" s="73"/>
      <c r="CO110" s="73"/>
      <c r="CP110" s="73"/>
      <c r="CQ110" s="73"/>
      <c r="CR110" s="73"/>
      <c r="CS110" s="73"/>
      <c r="CT110" s="73"/>
      <c r="CU110" s="73"/>
      <c r="CV110" s="73"/>
      <c r="CW110" s="73"/>
      <c r="CX110" s="73"/>
      <c r="CY110" s="73"/>
      <c r="CZ110" s="73"/>
      <c r="DA110" s="73"/>
      <c r="DB110" s="73"/>
      <c r="DC110" s="73"/>
      <c r="DD110" s="73"/>
      <c r="DE110" s="73"/>
      <c r="DF110" s="73"/>
      <c r="DG110" s="73"/>
      <c r="DH110" s="73"/>
      <c r="DI110" s="73"/>
      <c r="DJ110" s="73"/>
      <c r="DK110" s="73"/>
      <c r="DL110" s="73"/>
      <c r="DM110" s="73"/>
      <c r="DN110" s="73"/>
      <c r="DO110" s="73"/>
      <c r="DP110" s="73"/>
      <c r="DQ110" s="73"/>
      <c r="DR110" s="73"/>
      <c r="DS110" s="73"/>
      <c r="DT110" s="73"/>
      <c r="DU110" s="73"/>
      <c r="DV110" s="73"/>
      <c r="DW110" s="73"/>
      <c r="DX110" s="73"/>
      <c r="DY110" s="73"/>
      <c r="DZ110" s="73"/>
      <c r="EA110" s="73"/>
      <c r="EB110" s="73"/>
      <c r="EC110" s="73"/>
      <c r="ED110" s="73"/>
      <c r="EE110" s="73"/>
      <c r="EF110" s="73"/>
      <c r="EG110" s="73"/>
      <c r="EH110" s="73"/>
      <c r="EI110" s="73"/>
      <c r="EJ110" s="73"/>
      <c r="EK110" s="73"/>
      <c r="EL110" s="73"/>
      <c r="EM110" s="73"/>
      <c r="EN110" s="73"/>
      <c r="EO110" s="73"/>
      <c r="EP110" s="73"/>
      <c r="EQ110" s="73"/>
      <c r="ER110" s="73"/>
      <c r="ES110" s="73"/>
    </row>
    <row r="111" spans="1:149" s="119" customFormat="1" ht="33.75" customHeight="1" x14ac:dyDescent="0.3">
      <c r="B111" s="120"/>
      <c r="C111" s="121"/>
      <c r="D111" s="70"/>
      <c r="E111" s="103" t="s">
        <v>133</v>
      </c>
      <c r="F111" s="104">
        <v>914</v>
      </c>
      <c r="G111" s="105" t="s">
        <v>210</v>
      </c>
      <c r="H111" s="105" t="s">
        <v>201</v>
      </c>
      <c r="I111" s="106" t="s">
        <v>240</v>
      </c>
      <c r="J111" s="107" t="s">
        <v>221</v>
      </c>
      <c r="K111" s="107" t="s">
        <v>222</v>
      </c>
      <c r="L111" s="108">
        <v>42190</v>
      </c>
      <c r="M111" s="105">
        <v>200</v>
      </c>
      <c r="N111" s="109">
        <f>N112</f>
        <v>74.587000000000003</v>
      </c>
      <c r="O111" s="109">
        <f>O112</f>
        <v>74.587000000000003</v>
      </c>
      <c r="P111" s="66">
        <f t="shared" si="5"/>
        <v>100</v>
      </c>
      <c r="Q111" s="73"/>
      <c r="R111" s="73"/>
      <c r="S111" s="73"/>
      <c r="T111" s="73"/>
      <c r="U111" s="73"/>
      <c r="V111" s="73"/>
      <c r="W111" s="73"/>
      <c r="X111" s="73"/>
      <c r="Y111" s="73"/>
      <c r="Z111" s="73"/>
      <c r="AA111" s="73"/>
      <c r="AB111" s="73"/>
      <c r="AC111" s="73"/>
      <c r="AD111" s="73"/>
      <c r="AE111" s="73"/>
      <c r="AF111" s="73"/>
      <c r="AG111" s="73"/>
      <c r="AH111" s="73"/>
      <c r="AI111" s="73"/>
      <c r="AJ111" s="73"/>
      <c r="AK111" s="73"/>
      <c r="AL111" s="73"/>
      <c r="AM111" s="73"/>
      <c r="AN111" s="73"/>
      <c r="AO111" s="73"/>
      <c r="AP111" s="73"/>
      <c r="AQ111" s="73"/>
      <c r="AR111" s="73"/>
      <c r="AS111" s="73"/>
      <c r="AT111" s="73"/>
      <c r="AU111" s="73"/>
      <c r="AV111" s="73"/>
      <c r="AW111" s="73"/>
      <c r="AX111" s="73"/>
      <c r="AY111" s="73"/>
      <c r="AZ111" s="73"/>
      <c r="BA111" s="73"/>
      <c r="BB111" s="73"/>
      <c r="BC111" s="73"/>
      <c r="BD111" s="73"/>
      <c r="BE111" s="73"/>
      <c r="BF111" s="73"/>
      <c r="BG111" s="73"/>
      <c r="BH111" s="73"/>
      <c r="BI111" s="73"/>
      <c r="BJ111" s="73"/>
      <c r="BK111" s="73"/>
      <c r="BL111" s="73"/>
      <c r="BM111" s="73"/>
      <c r="BN111" s="73"/>
      <c r="BO111" s="73"/>
      <c r="BP111" s="73"/>
      <c r="BQ111" s="73"/>
      <c r="BR111" s="73"/>
      <c r="BS111" s="73"/>
      <c r="BT111" s="73"/>
      <c r="BU111" s="73"/>
      <c r="BV111" s="73"/>
      <c r="BW111" s="73"/>
      <c r="BX111" s="73"/>
      <c r="BY111" s="73"/>
      <c r="BZ111" s="73"/>
      <c r="CA111" s="73"/>
      <c r="CB111" s="73"/>
      <c r="CC111" s="73"/>
      <c r="CD111" s="73"/>
      <c r="CE111" s="73"/>
      <c r="CF111" s="73"/>
      <c r="CG111" s="73"/>
      <c r="CH111" s="73"/>
      <c r="CI111" s="73"/>
      <c r="CJ111" s="73"/>
      <c r="CK111" s="73"/>
      <c r="CL111" s="73"/>
      <c r="CM111" s="73"/>
      <c r="CN111" s="73"/>
      <c r="CO111" s="73"/>
      <c r="CP111" s="73"/>
      <c r="CQ111" s="73"/>
      <c r="CR111" s="73"/>
      <c r="CS111" s="73"/>
      <c r="CT111" s="73"/>
      <c r="CU111" s="73"/>
      <c r="CV111" s="73"/>
      <c r="CW111" s="73"/>
      <c r="CX111" s="73"/>
      <c r="CY111" s="73"/>
      <c r="CZ111" s="73"/>
      <c r="DA111" s="73"/>
      <c r="DB111" s="73"/>
      <c r="DC111" s="73"/>
      <c r="DD111" s="73"/>
      <c r="DE111" s="73"/>
      <c r="DF111" s="73"/>
      <c r="DG111" s="73"/>
      <c r="DH111" s="73"/>
      <c r="DI111" s="73"/>
      <c r="DJ111" s="73"/>
      <c r="DK111" s="73"/>
      <c r="DL111" s="73"/>
      <c r="DM111" s="73"/>
      <c r="DN111" s="73"/>
      <c r="DO111" s="73"/>
      <c r="DP111" s="73"/>
      <c r="DQ111" s="73"/>
      <c r="DR111" s="73"/>
      <c r="DS111" s="73"/>
      <c r="DT111" s="73"/>
      <c r="DU111" s="73"/>
      <c r="DV111" s="73"/>
      <c r="DW111" s="73"/>
      <c r="DX111" s="73"/>
      <c r="DY111" s="73"/>
      <c r="DZ111" s="73"/>
      <c r="EA111" s="73"/>
      <c r="EB111" s="73"/>
      <c r="EC111" s="73"/>
      <c r="ED111" s="73"/>
      <c r="EE111" s="73"/>
      <c r="EF111" s="73"/>
      <c r="EG111" s="73"/>
      <c r="EH111" s="73"/>
      <c r="EI111" s="73"/>
      <c r="EJ111" s="73"/>
      <c r="EK111" s="73"/>
      <c r="EL111" s="73"/>
      <c r="EM111" s="73"/>
      <c r="EN111" s="73"/>
      <c r="EO111" s="73"/>
      <c r="EP111" s="73"/>
      <c r="EQ111" s="73"/>
      <c r="ER111" s="73"/>
      <c r="ES111" s="73"/>
    </row>
    <row r="112" spans="1:149" s="119" customFormat="1" ht="34.5" customHeight="1" x14ac:dyDescent="0.3">
      <c r="B112" s="120"/>
      <c r="C112" s="121"/>
      <c r="D112" s="70"/>
      <c r="E112" s="103" t="s">
        <v>134</v>
      </c>
      <c r="F112" s="104">
        <v>914</v>
      </c>
      <c r="G112" s="105" t="s">
        <v>210</v>
      </c>
      <c r="H112" s="105" t="s">
        <v>201</v>
      </c>
      <c r="I112" s="106" t="s">
        <v>240</v>
      </c>
      <c r="J112" s="107" t="s">
        <v>221</v>
      </c>
      <c r="K112" s="107" t="s">
        <v>222</v>
      </c>
      <c r="L112" s="108">
        <v>42190</v>
      </c>
      <c r="M112" s="105">
        <v>240</v>
      </c>
      <c r="N112" s="109">
        <v>74.587000000000003</v>
      </c>
      <c r="O112" s="109">
        <v>74.587000000000003</v>
      </c>
      <c r="P112" s="110">
        <f t="shared" si="5"/>
        <v>100</v>
      </c>
      <c r="Q112" s="73"/>
      <c r="R112" s="73"/>
      <c r="S112" s="73"/>
      <c r="T112" s="73"/>
      <c r="U112" s="73"/>
      <c r="V112" s="73"/>
      <c r="W112" s="73"/>
      <c r="X112" s="73"/>
      <c r="Y112" s="73"/>
      <c r="Z112" s="73"/>
      <c r="AA112" s="73"/>
      <c r="AB112" s="73"/>
      <c r="AC112" s="73"/>
      <c r="AD112" s="73"/>
      <c r="AE112" s="73"/>
      <c r="AF112" s="73"/>
      <c r="AG112" s="73"/>
      <c r="AH112" s="73"/>
      <c r="AI112" s="73"/>
      <c r="AJ112" s="73"/>
      <c r="AK112" s="73"/>
      <c r="AL112" s="73"/>
      <c r="AM112" s="73"/>
      <c r="AN112" s="73"/>
      <c r="AO112" s="73"/>
      <c r="AP112" s="73"/>
      <c r="AQ112" s="73"/>
      <c r="AR112" s="73"/>
      <c r="AS112" s="73"/>
      <c r="AT112" s="73"/>
      <c r="AU112" s="73"/>
      <c r="AV112" s="73"/>
      <c r="AW112" s="73"/>
      <c r="AX112" s="73"/>
      <c r="AY112" s="73"/>
      <c r="AZ112" s="73"/>
      <c r="BA112" s="73"/>
      <c r="BB112" s="73"/>
      <c r="BC112" s="73"/>
      <c r="BD112" s="73"/>
      <c r="BE112" s="73"/>
      <c r="BF112" s="73"/>
      <c r="BG112" s="73"/>
      <c r="BH112" s="73"/>
      <c r="BI112" s="73"/>
      <c r="BJ112" s="73"/>
      <c r="BK112" s="73"/>
      <c r="BL112" s="73"/>
      <c r="BM112" s="73"/>
      <c r="BN112" s="73"/>
      <c r="BO112" s="73"/>
      <c r="BP112" s="73"/>
      <c r="BQ112" s="73"/>
      <c r="BR112" s="73"/>
      <c r="BS112" s="73"/>
      <c r="BT112" s="73"/>
      <c r="BU112" s="73"/>
      <c r="BV112" s="73"/>
      <c r="BW112" s="73"/>
      <c r="BX112" s="73"/>
      <c r="BY112" s="73"/>
      <c r="BZ112" s="73"/>
      <c r="CA112" s="73"/>
      <c r="CB112" s="73"/>
      <c r="CC112" s="73"/>
      <c r="CD112" s="73"/>
      <c r="CE112" s="73"/>
      <c r="CF112" s="73"/>
      <c r="CG112" s="73"/>
      <c r="CH112" s="73"/>
      <c r="CI112" s="73"/>
      <c r="CJ112" s="73"/>
      <c r="CK112" s="73"/>
      <c r="CL112" s="73"/>
      <c r="CM112" s="73"/>
      <c r="CN112" s="73"/>
      <c r="CO112" s="73"/>
      <c r="CP112" s="73"/>
      <c r="CQ112" s="73"/>
      <c r="CR112" s="73"/>
      <c r="CS112" s="73"/>
      <c r="CT112" s="73"/>
      <c r="CU112" s="73"/>
      <c r="CV112" s="73"/>
      <c r="CW112" s="73"/>
      <c r="CX112" s="73"/>
      <c r="CY112" s="73"/>
      <c r="CZ112" s="73"/>
      <c r="DA112" s="73"/>
      <c r="DB112" s="73"/>
      <c r="DC112" s="73"/>
      <c r="DD112" s="73"/>
      <c r="DE112" s="73"/>
      <c r="DF112" s="73"/>
      <c r="DG112" s="73"/>
      <c r="DH112" s="73"/>
      <c r="DI112" s="73"/>
      <c r="DJ112" s="73"/>
      <c r="DK112" s="73"/>
      <c r="DL112" s="73"/>
      <c r="DM112" s="73"/>
      <c r="DN112" s="73"/>
      <c r="DO112" s="73"/>
      <c r="DP112" s="73"/>
      <c r="DQ112" s="73"/>
      <c r="DR112" s="73"/>
      <c r="DS112" s="73"/>
      <c r="DT112" s="73"/>
      <c r="DU112" s="73"/>
      <c r="DV112" s="73"/>
      <c r="DW112" s="73"/>
      <c r="DX112" s="73"/>
      <c r="DY112" s="73"/>
      <c r="DZ112" s="73"/>
      <c r="EA112" s="73"/>
      <c r="EB112" s="73"/>
      <c r="EC112" s="73"/>
      <c r="ED112" s="73"/>
      <c r="EE112" s="73"/>
      <c r="EF112" s="73"/>
      <c r="EG112" s="73"/>
      <c r="EH112" s="73"/>
      <c r="EI112" s="73"/>
      <c r="EJ112" s="73"/>
      <c r="EK112" s="73"/>
      <c r="EL112" s="73"/>
      <c r="EM112" s="73"/>
      <c r="EN112" s="73"/>
      <c r="EO112" s="73"/>
      <c r="EP112" s="73"/>
      <c r="EQ112" s="73"/>
      <c r="ER112" s="73"/>
      <c r="ES112" s="73"/>
    </row>
    <row r="113" spans="1:16" ht="78.75" customHeight="1" x14ac:dyDescent="0.3">
      <c r="A113" s="68">
        <v>9</v>
      </c>
      <c r="B113" s="69"/>
      <c r="C113" s="70"/>
      <c r="D113" s="70"/>
      <c r="E113" s="103" t="s">
        <v>260</v>
      </c>
      <c r="F113" s="104">
        <v>914</v>
      </c>
      <c r="G113" s="105" t="s">
        <v>210</v>
      </c>
      <c r="H113" s="105" t="s">
        <v>201</v>
      </c>
      <c r="I113" s="106" t="s">
        <v>240</v>
      </c>
      <c r="J113" s="107" t="s">
        <v>221</v>
      </c>
      <c r="K113" s="107" t="s">
        <v>222</v>
      </c>
      <c r="L113" s="108" t="s">
        <v>261</v>
      </c>
      <c r="M113" s="105"/>
      <c r="N113" s="109">
        <f>N115</f>
        <v>18</v>
      </c>
      <c r="O113" s="109">
        <f>O115</f>
        <v>0</v>
      </c>
      <c r="P113" s="66">
        <f t="shared" si="5"/>
        <v>0</v>
      </c>
    </row>
    <row r="114" spans="1:16" ht="33.75" customHeight="1" x14ac:dyDescent="0.3">
      <c r="A114" s="68">
        <v>6</v>
      </c>
      <c r="B114" s="69"/>
      <c r="C114" s="70"/>
      <c r="D114" s="70"/>
      <c r="E114" s="103" t="s">
        <v>133</v>
      </c>
      <c r="F114" s="104">
        <v>914</v>
      </c>
      <c r="G114" s="105" t="s">
        <v>210</v>
      </c>
      <c r="H114" s="105" t="s">
        <v>201</v>
      </c>
      <c r="I114" s="106" t="s">
        <v>240</v>
      </c>
      <c r="J114" s="107" t="s">
        <v>221</v>
      </c>
      <c r="K114" s="107" t="s">
        <v>222</v>
      </c>
      <c r="L114" s="108" t="s">
        <v>261</v>
      </c>
      <c r="M114" s="105">
        <v>200</v>
      </c>
      <c r="N114" s="109">
        <f>N115</f>
        <v>18</v>
      </c>
      <c r="O114" s="109">
        <f>O115</f>
        <v>0</v>
      </c>
      <c r="P114" s="110">
        <f t="shared" si="5"/>
        <v>0</v>
      </c>
    </row>
    <row r="115" spans="1:16" ht="33" customHeight="1" x14ac:dyDescent="0.3">
      <c r="A115" s="68"/>
      <c r="B115" s="69"/>
      <c r="C115" s="70"/>
      <c r="D115" s="70"/>
      <c r="E115" s="103" t="s">
        <v>134</v>
      </c>
      <c r="F115" s="104">
        <v>914</v>
      </c>
      <c r="G115" s="105" t="s">
        <v>210</v>
      </c>
      <c r="H115" s="105" t="s">
        <v>201</v>
      </c>
      <c r="I115" s="106" t="s">
        <v>240</v>
      </c>
      <c r="J115" s="107" t="s">
        <v>221</v>
      </c>
      <c r="K115" s="107" t="s">
        <v>222</v>
      </c>
      <c r="L115" s="108" t="s">
        <v>261</v>
      </c>
      <c r="M115" s="105">
        <v>240</v>
      </c>
      <c r="N115" s="109">
        <v>18</v>
      </c>
      <c r="O115" s="109"/>
      <c r="P115" s="66">
        <f t="shared" si="5"/>
        <v>0</v>
      </c>
    </row>
    <row r="116" spans="1:16" s="58" customFormat="1" ht="16.5" customHeight="1" x14ac:dyDescent="0.3">
      <c r="A116" s="51"/>
      <c r="B116" s="52"/>
      <c r="C116" s="53"/>
      <c r="D116" s="53"/>
      <c r="E116" s="103" t="s">
        <v>213</v>
      </c>
      <c r="F116" s="104">
        <v>914</v>
      </c>
      <c r="G116" s="105" t="s">
        <v>210</v>
      </c>
      <c r="H116" s="105" t="s">
        <v>203</v>
      </c>
      <c r="I116" s="106"/>
      <c r="J116" s="107"/>
      <c r="K116" s="107"/>
      <c r="L116" s="108"/>
      <c r="M116" s="105"/>
      <c r="N116" s="109">
        <f>N133+N123+N117</f>
        <v>25892.119149999999</v>
      </c>
      <c r="O116" s="109">
        <f>O133+O123+O117</f>
        <v>24151.547149999999</v>
      </c>
      <c r="P116" s="124">
        <f t="shared" si="5"/>
        <v>93.27759929607771</v>
      </c>
    </row>
    <row r="117" spans="1:16" ht="36" customHeight="1" x14ac:dyDescent="0.3">
      <c r="A117" s="68"/>
      <c r="B117" s="69"/>
      <c r="C117" s="70"/>
      <c r="D117" s="70"/>
      <c r="E117" s="103" t="s">
        <v>262</v>
      </c>
      <c r="F117" s="104">
        <v>914</v>
      </c>
      <c r="G117" s="105" t="s">
        <v>210</v>
      </c>
      <c r="H117" s="105" t="s">
        <v>203</v>
      </c>
      <c r="I117" s="106">
        <v>22</v>
      </c>
      <c r="J117" s="107">
        <v>0</v>
      </c>
      <c r="K117" s="107"/>
      <c r="L117" s="108"/>
      <c r="M117" s="105"/>
      <c r="N117" s="109">
        <f>N118</f>
        <v>1260.655</v>
      </c>
      <c r="O117" s="109">
        <f>O118</f>
        <v>1260.6559999999999</v>
      </c>
      <c r="P117" s="66">
        <f t="shared" si="5"/>
        <v>100.00007932384356</v>
      </c>
    </row>
    <row r="118" spans="1:16" ht="32.25" customHeight="1" x14ac:dyDescent="0.3">
      <c r="A118" s="68"/>
      <c r="B118" s="69"/>
      <c r="C118" s="68"/>
      <c r="D118" s="68"/>
      <c r="E118" s="103" t="s">
        <v>263</v>
      </c>
      <c r="F118" s="104">
        <v>914</v>
      </c>
      <c r="G118" s="105" t="s">
        <v>210</v>
      </c>
      <c r="H118" s="105" t="s">
        <v>203</v>
      </c>
      <c r="I118" s="106">
        <v>22</v>
      </c>
      <c r="J118" s="107">
        <v>1</v>
      </c>
      <c r="K118" s="107"/>
      <c r="L118" s="108"/>
      <c r="M118" s="105"/>
      <c r="N118" s="109">
        <f>N119</f>
        <v>1260.655</v>
      </c>
      <c r="O118" s="109">
        <f>O119</f>
        <v>1260.6559999999999</v>
      </c>
      <c r="P118" s="110">
        <f t="shared" si="5"/>
        <v>100.00007932384356</v>
      </c>
    </row>
    <row r="119" spans="1:16" ht="36.6" customHeight="1" x14ac:dyDescent="0.3">
      <c r="E119" s="103" t="s">
        <v>264</v>
      </c>
      <c r="F119" s="104">
        <v>914</v>
      </c>
      <c r="G119" s="105" t="s">
        <v>210</v>
      </c>
      <c r="H119" s="105" t="s">
        <v>203</v>
      </c>
      <c r="I119" s="106">
        <v>22</v>
      </c>
      <c r="J119" s="107">
        <v>1</v>
      </c>
      <c r="K119" s="107" t="s">
        <v>195</v>
      </c>
      <c r="L119" s="108"/>
      <c r="M119" s="105"/>
      <c r="N119" s="109">
        <f t="shared" ref="N119:O121" si="8">N120</f>
        <v>1260.655</v>
      </c>
      <c r="O119" s="109">
        <f t="shared" si="8"/>
        <v>1260.6559999999999</v>
      </c>
      <c r="P119" s="110">
        <f t="shared" si="5"/>
        <v>100.00007932384356</v>
      </c>
    </row>
    <row r="120" spans="1:16" ht="18" customHeight="1" x14ac:dyDescent="0.3">
      <c r="E120" s="103" t="s">
        <v>142</v>
      </c>
      <c r="F120" s="104">
        <v>914</v>
      </c>
      <c r="G120" s="105" t="s">
        <v>210</v>
      </c>
      <c r="H120" s="105" t="s">
        <v>203</v>
      </c>
      <c r="I120" s="106">
        <v>22</v>
      </c>
      <c r="J120" s="107">
        <v>1</v>
      </c>
      <c r="K120" s="107" t="s">
        <v>195</v>
      </c>
      <c r="L120" s="108" t="s">
        <v>265</v>
      </c>
      <c r="M120" s="105"/>
      <c r="N120" s="109">
        <f t="shared" si="8"/>
        <v>1260.655</v>
      </c>
      <c r="O120" s="109">
        <f t="shared" si="8"/>
        <v>1260.6559999999999</v>
      </c>
      <c r="P120" s="72">
        <f t="shared" si="5"/>
        <v>100.00007932384356</v>
      </c>
    </row>
    <row r="121" spans="1:16" ht="35.25" customHeight="1" x14ac:dyDescent="0.3">
      <c r="E121" s="103" t="s">
        <v>133</v>
      </c>
      <c r="F121" s="104">
        <v>914</v>
      </c>
      <c r="G121" s="105" t="s">
        <v>210</v>
      </c>
      <c r="H121" s="105" t="s">
        <v>203</v>
      </c>
      <c r="I121" s="106">
        <v>22</v>
      </c>
      <c r="J121" s="107">
        <v>1</v>
      </c>
      <c r="K121" s="107" t="s">
        <v>195</v>
      </c>
      <c r="L121" s="108" t="s">
        <v>265</v>
      </c>
      <c r="M121" s="105">
        <v>200</v>
      </c>
      <c r="N121" s="109">
        <f t="shared" si="8"/>
        <v>1260.655</v>
      </c>
      <c r="O121" s="109">
        <f t="shared" si="8"/>
        <v>1260.6559999999999</v>
      </c>
      <c r="P121" s="72">
        <f t="shared" ref="P121:P165" si="9">O121/N121*100</f>
        <v>100.00007932384356</v>
      </c>
    </row>
    <row r="122" spans="1:16" ht="31.2" x14ac:dyDescent="0.3">
      <c r="E122" s="103" t="s">
        <v>134</v>
      </c>
      <c r="F122" s="104">
        <v>914</v>
      </c>
      <c r="G122" s="105" t="s">
        <v>210</v>
      </c>
      <c r="H122" s="105" t="s">
        <v>203</v>
      </c>
      <c r="I122" s="106">
        <v>22</v>
      </c>
      <c r="J122" s="107">
        <v>1</v>
      </c>
      <c r="K122" s="107" t="s">
        <v>195</v>
      </c>
      <c r="L122" s="108" t="s">
        <v>265</v>
      </c>
      <c r="M122" s="105">
        <v>240</v>
      </c>
      <c r="N122" s="109">
        <v>1260.655</v>
      </c>
      <c r="O122" s="109">
        <v>1260.6559999999999</v>
      </c>
      <c r="P122" s="72">
        <f t="shared" si="9"/>
        <v>100.00007932384356</v>
      </c>
    </row>
    <row r="123" spans="1:16" ht="31.2" x14ac:dyDescent="0.3">
      <c r="E123" s="103" t="s">
        <v>266</v>
      </c>
      <c r="F123" s="104">
        <v>914</v>
      </c>
      <c r="G123" s="105" t="s">
        <v>210</v>
      </c>
      <c r="H123" s="105" t="s">
        <v>203</v>
      </c>
      <c r="I123" s="106">
        <v>28</v>
      </c>
      <c r="J123" s="107"/>
      <c r="K123" s="107"/>
      <c r="L123" s="108"/>
      <c r="M123" s="105"/>
      <c r="N123" s="109">
        <f>N124+N128</f>
        <v>17127.91015</v>
      </c>
      <c r="O123" s="109">
        <f>O124+O128</f>
        <v>17127.91015</v>
      </c>
      <c r="P123" s="72">
        <f t="shared" si="9"/>
        <v>100</v>
      </c>
    </row>
    <row r="124" spans="1:16" ht="31.2" x14ac:dyDescent="0.3">
      <c r="E124" s="103" t="s">
        <v>267</v>
      </c>
      <c r="F124" s="104">
        <v>914</v>
      </c>
      <c r="G124" s="105" t="s">
        <v>210</v>
      </c>
      <c r="H124" s="105" t="s">
        <v>203</v>
      </c>
      <c r="I124" s="106">
        <v>28</v>
      </c>
      <c r="J124" s="107">
        <v>1</v>
      </c>
      <c r="K124" s="107" t="s">
        <v>268</v>
      </c>
      <c r="L124" s="108"/>
      <c r="M124" s="105"/>
      <c r="N124" s="109">
        <f>+N125</f>
        <v>1976.395</v>
      </c>
      <c r="O124" s="109">
        <f>+O125</f>
        <v>1976.395</v>
      </c>
      <c r="P124" s="66">
        <f t="shared" si="9"/>
        <v>100</v>
      </c>
    </row>
    <row r="125" spans="1:16" ht="15.6" x14ac:dyDescent="0.3">
      <c r="E125" s="103" t="s">
        <v>269</v>
      </c>
      <c r="F125" s="104">
        <v>914</v>
      </c>
      <c r="G125" s="105" t="s">
        <v>210</v>
      </c>
      <c r="H125" s="105" t="s">
        <v>203</v>
      </c>
      <c r="I125" s="106">
        <v>28</v>
      </c>
      <c r="J125" s="107">
        <v>1</v>
      </c>
      <c r="K125" s="107" t="s">
        <v>268</v>
      </c>
      <c r="L125" s="108">
        <v>55552</v>
      </c>
      <c r="M125" s="105"/>
      <c r="N125" s="109">
        <f>N126</f>
        <v>1976.395</v>
      </c>
      <c r="O125" s="109">
        <f>O126</f>
        <v>1976.395</v>
      </c>
      <c r="P125" s="110">
        <f t="shared" si="9"/>
        <v>100</v>
      </c>
    </row>
    <row r="126" spans="1:16" ht="32.25" customHeight="1" x14ac:dyDescent="0.3">
      <c r="E126" s="103" t="s">
        <v>133</v>
      </c>
      <c r="F126" s="104">
        <v>914</v>
      </c>
      <c r="G126" s="105" t="s">
        <v>210</v>
      </c>
      <c r="H126" s="105" t="s">
        <v>203</v>
      </c>
      <c r="I126" s="106">
        <v>28</v>
      </c>
      <c r="J126" s="107">
        <v>1</v>
      </c>
      <c r="K126" s="107" t="s">
        <v>268</v>
      </c>
      <c r="L126" s="108">
        <v>55552</v>
      </c>
      <c r="M126" s="105">
        <v>200</v>
      </c>
      <c r="N126" s="109">
        <f>N127</f>
        <v>1976.395</v>
      </c>
      <c r="O126" s="109">
        <f>O127</f>
        <v>1976.395</v>
      </c>
      <c r="P126" s="72">
        <f t="shared" si="9"/>
        <v>100</v>
      </c>
    </row>
    <row r="127" spans="1:16" ht="31.2" x14ac:dyDescent="0.3">
      <c r="E127" s="103" t="s">
        <v>134</v>
      </c>
      <c r="F127" s="104">
        <v>914</v>
      </c>
      <c r="G127" s="105" t="s">
        <v>210</v>
      </c>
      <c r="H127" s="105" t="s">
        <v>203</v>
      </c>
      <c r="I127" s="106">
        <v>28</v>
      </c>
      <c r="J127" s="107">
        <v>1</v>
      </c>
      <c r="K127" s="107" t="s">
        <v>268</v>
      </c>
      <c r="L127" s="108">
        <v>55552</v>
      </c>
      <c r="M127" s="105">
        <v>240</v>
      </c>
      <c r="N127" s="109">
        <v>1976.395</v>
      </c>
      <c r="O127" s="109">
        <v>1976.395</v>
      </c>
      <c r="P127" s="72">
        <f t="shared" si="9"/>
        <v>100</v>
      </c>
    </row>
    <row r="128" spans="1:16" ht="31.2" x14ac:dyDescent="0.3">
      <c r="E128" s="158" t="s">
        <v>284</v>
      </c>
      <c r="F128" s="159">
        <v>914</v>
      </c>
      <c r="G128" s="160" t="s">
        <v>210</v>
      </c>
      <c r="H128" s="160" t="s">
        <v>203</v>
      </c>
      <c r="I128" s="161">
        <v>28</v>
      </c>
      <c r="J128" s="113">
        <v>2</v>
      </c>
      <c r="K128" s="113"/>
      <c r="L128" s="162"/>
      <c r="M128" s="160"/>
      <c r="N128" s="163">
        <f>N129</f>
        <v>15151.515149999999</v>
      </c>
      <c r="O128" s="163">
        <f>O129</f>
        <v>15151.515149999999</v>
      </c>
      <c r="P128" s="72">
        <f t="shared" si="9"/>
        <v>100</v>
      </c>
    </row>
    <row r="129" spans="5:16" ht="31.2" x14ac:dyDescent="0.3">
      <c r="E129" s="123" t="s">
        <v>267</v>
      </c>
      <c r="F129" s="159">
        <v>914</v>
      </c>
      <c r="G129" s="160" t="s">
        <v>210</v>
      </c>
      <c r="H129" s="160" t="s">
        <v>203</v>
      </c>
      <c r="I129" s="161">
        <v>28</v>
      </c>
      <c r="J129" s="113">
        <v>2</v>
      </c>
      <c r="K129" s="113" t="s">
        <v>268</v>
      </c>
      <c r="L129" s="162"/>
      <c r="M129" s="160"/>
      <c r="N129" s="163">
        <f>N130</f>
        <v>15151.515149999999</v>
      </c>
      <c r="O129" s="163">
        <f>O130</f>
        <v>15151.515149999999</v>
      </c>
      <c r="P129" s="72">
        <f t="shared" si="9"/>
        <v>100</v>
      </c>
    </row>
    <row r="130" spans="5:16" ht="15.6" x14ac:dyDescent="0.3">
      <c r="E130" s="123" t="s">
        <v>285</v>
      </c>
      <c r="F130" s="159">
        <v>914</v>
      </c>
      <c r="G130" s="160" t="s">
        <v>210</v>
      </c>
      <c r="H130" s="160" t="s">
        <v>203</v>
      </c>
      <c r="I130" s="161">
        <v>28</v>
      </c>
      <c r="J130" s="113">
        <v>2</v>
      </c>
      <c r="K130" s="113" t="s">
        <v>268</v>
      </c>
      <c r="L130" s="162">
        <v>55551</v>
      </c>
      <c r="M130" s="160"/>
      <c r="N130" s="164">
        <f t="shared" ref="N130:O131" si="10">N131</f>
        <v>15151.515149999999</v>
      </c>
      <c r="O130" s="164">
        <f t="shared" si="10"/>
        <v>15151.515149999999</v>
      </c>
      <c r="P130" s="72">
        <f t="shared" si="9"/>
        <v>100</v>
      </c>
    </row>
    <row r="131" spans="5:16" ht="31.2" x14ac:dyDescent="0.3">
      <c r="E131" s="165" t="s">
        <v>133</v>
      </c>
      <c r="F131" s="159">
        <v>914</v>
      </c>
      <c r="G131" s="160" t="s">
        <v>210</v>
      </c>
      <c r="H131" s="160" t="s">
        <v>203</v>
      </c>
      <c r="I131" s="161">
        <v>28</v>
      </c>
      <c r="J131" s="113">
        <v>2</v>
      </c>
      <c r="K131" s="113" t="s">
        <v>268</v>
      </c>
      <c r="L131" s="162">
        <v>55551</v>
      </c>
      <c r="M131" s="160">
        <v>200</v>
      </c>
      <c r="N131" s="164">
        <f t="shared" si="10"/>
        <v>15151.515149999999</v>
      </c>
      <c r="O131" s="164">
        <f t="shared" si="10"/>
        <v>15151.515149999999</v>
      </c>
      <c r="P131" s="72">
        <f t="shared" si="9"/>
        <v>100</v>
      </c>
    </row>
    <row r="132" spans="5:16" ht="31.2" x14ac:dyDescent="0.3">
      <c r="E132" s="165" t="s">
        <v>134</v>
      </c>
      <c r="F132" s="159">
        <v>914</v>
      </c>
      <c r="G132" s="160" t="s">
        <v>210</v>
      </c>
      <c r="H132" s="160" t="s">
        <v>203</v>
      </c>
      <c r="I132" s="161">
        <v>28</v>
      </c>
      <c r="J132" s="113">
        <v>2</v>
      </c>
      <c r="K132" s="113" t="s">
        <v>268</v>
      </c>
      <c r="L132" s="162">
        <v>55551</v>
      </c>
      <c r="M132" s="160">
        <v>240</v>
      </c>
      <c r="N132" s="163">
        <v>15151.515149999999</v>
      </c>
      <c r="O132" s="109">
        <v>15151.515149999999</v>
      </c>
      <c r="P132" s="72">
        <f t="shared" si="9"/>
        <v>100</v>
      </c>
    </row>
    <row r="133" spans="5:16" ht="63" customHeight="1" x14ac:dyDescent="0.3">
      <c r="E133" s="103" t="s">
        <v>323</v>
      </c>
      <c r="F133" s="104">
        <v>914</v>
      </c>
      <c r="G133" s="105" t="s">
        <v>210</v>
      </c>
      <c r="H133" s="105" t="s">
        <v>203</v>
      </c>
      <c r="I133" s="106" t="s">
        <v>240</v>
      </c>
      <c r="J133" s="107"/>
      <c r="K133" s="107"/>
      <c r="L133" s="108"/>
      <c r="M133" s="105"/>
      <c r="N133" s="109">
        <f>N134</f>
        <v>7503.5540000000001</v>
      </c>
      <c r="O133" s="109">
        <f>O134</f>
        <v>5762.9809999999998</v>
      </c>
      <c r="P133" s="66">
        <f t="shared" si="9"/>
        <v>76.803352118209574</v>
      </c>
    </row>
    <row r="134" spans="5:16" ht="65.400000000000006" customHeight="1" x14ac:dyDescent="0.3">
      <c r="E134" s="103" t="s">
        <v>324</v>
      </c>
      <c r="F134" s="104">
        <v>914</v>
      </c>
      <c r="G134" s="105" t="s">
        <v>210</v>
      </c>
      <c r="H134" s="105" t="s">
        <v>203</v>
      </c>
      <c r="I134" s="106" t="s">
        <v>240</v>
      </c>
      <c r="J134" s="107" t="s">
        <v>221</v>
      </c>
      <c r="K134" s="107" t="s">
        <v>222</v>
      </c>
      <c r="L134" s="108"/>
      <c r="M134" s="105"/>
      <c r="N134" s="109">
        <f>N135+N138+N141+N144+N147+N150</f>
        <v>7503.5540000000001</v>
      </c>
      <c r="O134" s="109">
        <f>O135+O138+O141+O144+O147+O150</f>
        <v>5762.9809999999998</v>
      </c>
      <c r="P134" s="110">
        <f t="shared" si="9"/>
        <v>76.803352118209574</v>
      </c>
    </row>
    <row r="135" spans="5:16" ht="15.6" x14ac:dyDescent="0.3">
      <c r="E135" s="103" t="s">
        <v>143</v>
      </c>
      <c r="F135" s="104">
        <v>914</v>
      </c>
      <c r="G135" s="105" t="s">
        <v>210</v>
      </c>
      <c r="H135" s="105" t="s">
        <v>203</v>
      </c>
      <c r="I135" s="106" t="s">
        <v>240</v>
      </c>
      <c r="J135" s="107" t="s">
        <v>221</v>
      </c>
      <c r="K135" s="107" t="s">
        <v>222</v>
      </c>
      <c r="L135" s="108">
        <v>43010</v>
      </c>
      <c r="M135" s="105"/>
      <c r="N135" s="109">
        <f>N137</f>
        <v>5218.165</v>
      </c>
      <c r="O135" s="109">
        <f>O137</f>
        <v>3977.7640000000001</v>
      </c>
      <c r="P135" s="66">
        <f t="shared" si="9"/>
        <v>76.229172515625706</v>
      </c>
    </row>
    <row r="136" spans="5:16" ht="31.2" x14ac:dyDescent="0.3">
      <c r="E136" s="103" t="s">
        <v>133</v>
      </c>
      <c r="F136" s="104">
        <v>914</v>
      </c>
      <c r="G136" s="105" t="s">
        <v>210</v>
      </c>
      <c r="H136" s="105" t="s">
        <v>203</v>
      </c>
      <c r="I136" s="106" t="s">
        <v>240</v>
      </c>
      <c r="J136" s="107" t="s">
        <v>221</v>
      </c>
      <c r="K136" s="107" t="s">
        <v>222</v>
      </c>
      <c r="L136" s="108">
        <v>43010</v>
      </c>
      <c r="M136" s="105">
        <v>200</v>
      </c>
      <c r="N136" s="109">
        <f>N137</f>
        <v>5218.165</v>
      </c>
      <c r="O136" s="109">
        <f>O137</f>
        <v>3977.7640000000001</v>
      </c>
      <c r="P136" s="66">
        <f t="shared" si="9"/>
        <v>76.229172515625706</v>
      </c>
    </row>
    <row r="137" spans="5:16" ht="31.2" x14ac:dyDescent="0.3">
      <c r="E137" s="103" t="s">
        <v>134</v>
      </c>
      <c r="F137" s="104">
        <v>914</v>
      </c>
      <c r="G137" s="105" t="s">
        <v>210</v>
      </c>
      <c r="H137" s="105" t="s">
        <v>203</v>
      </c>
      <c r="I137" s="106" t="s">
        <v>240</v>
      </c>
      <c r="J137" s="107" t="s">
        <v>221</v>
      </c>
      <c r="K137" s="107" t="s">
        <v>222</v>
      </c>
      <c r="L137" s="108">
        <v>43010</v>
      </c>
      <c r="M137" s="105">
        <v>240</v>
      </c>
      <c r="N137" s="109">
        <v>5218.165</v>
      </c>
      <c r="O137" s="109">
        <v>3977.7640000000001</v>
      </c>
      <c r="P137" s="110">
        <f t="shared" si="9"/>
        <v>76.229172515625706</v>
      </c>
    </row>
    <row r="138" spans="5:16" ht="15.6" x14ac:dyDescent="0.3">
      <c r="E138" s="103" t="s">
        <v>144</v>
      </c>
      <c r="F138" s="104">
        <v>914</v>
      </c>
      <c r="G138" s="105" t="s">
        <v>210</v>
      </c>
      <c r="H138" s="105" t="s">
        <v>203</v>
      </c>
      <c r="I138" s="106" t="s">
        <v>240</v>
      </c>
      <c r="J138" s="107" t="s">
        <v>221</v>
      </c>
      <c r="K138" s="107" t="s">
        <v>222</v>
      </c>
      <c r="L138" s="108">
        <v>43020</v>
      </c>
      <c r="M138" s="105"/>
      <c r="N138" s="109">
        <f>N140</f>
        <v>30</v>
      </c>
      <c r="O138" s="109">
        <f>O140</f>
        <v>26.1</v>
      </c>
      <c r="P138" s="66">
        <f t="shared" si="9"/>
        <v>87</v>
      </c>
    </row>
    <row r="139" spans="5:16" ht="31.2" x14ac:dyDescent="0.3">
      <c r="E139" s="103" t="s">
        <v>133</v>
      </c>
      <c r="F139" s="104">
        <v>914</v>
      </c>
      <c r="G139" s="105" t="s">
        <v>210</v>
      </c>
      <c r="H139" s="105" t="s">
        <v>203</v>
      </c>
      <c r="I139" s="106" t="s">
        <v>240</v>
      </c>
      <c r="J139" s="107" t="s">
        <v>221</v>
      </c>
      <c r="K139" s="107" t="s">
        <v>222</v>
      </c>
      <c r="L139" s="108">
        <v>43020</v>
      </c>
      <c r="M139" s="105">
        <v>200</v>
      </c>
      <c r="N139" s="109">
        <f>N140</f>
        <v>30</v>
      </c>
      <c r="O139" s="109">
        <f>O140</f>
        <v>26.1</v>
      </c>
      <c r="P139" s="66">
        <f t="shared" si="9"/>
        <v>87</v>
      </c>
    </row>
    <row r="140" spans="5:16" ht="31.2" x14ac:dyDescent="0.3">
      <c r="E140" s="103" t="s">
        <v>134</v>
      </c>
      <c r="F140" s="104">
        <v>914</v>
      </c>
      <c r="G140" s="105" t="s">
        <v>210</v>
      </c>
      <c r="H140" s="105" t="s">
        <v>203</v>
      </c>
      <c r="I140" s="106" t="s">
        <v>240</v>
      </c>
      <c r="J140" s="107" t="s">
        <v>221</v>
      </c>
      <c r="K140" s="107" t="s">
        <v>222</v>
      </c>
      <c r="L140" s="108">
        <v>43020</v>
      </c>
      <c r="M140" s="105">
        <v>240</v>
      </c>
      <c r="N140" s="109">
        <v>30</v>
      </c>
      <c r="O140" s="109">
        <v>26.1</v>
      </c>
      <c r="P140" s="66">
        <f t="shared" si="9"/>
        <v>87</v>
      </c>
    </row>
    <row r="141" spans="5:16" ht="15.6" x14ac:dyDescent="0.3">
      <c r="E141" s="103" t="s">
        <v>145</v>
      </c>
      <c r="F141" s="104">
        <v>914</v>
      </c>
      <c r="G141" s="105" t="s">
        <v>210</v>
      </c>
      <c r="H141" s="105" t="s">
        <v>203</v>
      </c>
      <c r="I141" s="106" t="s">
        <v>240</v>
      </c>
      <c r="J141" s="107" t="s">
        <v>221</v>
      </c>
      <c r="K141" s="107" t="s">
        <v>222</v>
      </c>
      <c r="L141" s="108">
        <v>43030</v>
      </c>
      <c r="M141" s="105"/>
      <c r="N141" s="109">
        <f>N143</f>
        <v>100</v>
      </c>
      <c r="O141" s="109">
        <f>O143</f>
        <v>65</v>
      </c>
      <c r="P141" s="110">
        <f t="shared" si="9"/>
        <v>65</v>
      </c>
    </row>
    <row r="142" spans="5:16" ht="31.2" x14ac:dyDescent="0.3">
      <c r="E142" s="103" t="s">
        <v>133</v>
      </c>
      <c r="F142" s="104">
        <v>914</v>
      </c>
      <c r="G142" s="105" t="s">
        <v>210</v>
      </c>
      <c r="H142" s="105" t="s">
        <v>203</v>
      </c>
      <c r="I142" s="106" t="s">
        <v>240</v>
      </c>
      <c r="J142" s="107" t="s">
        <v>221</v>
      </c>
      <c r="K142" s="107" t="s">
        <v>222</v>
      </c>
      <c r="L142" s="108">
        <v>43030</v>
      </c>
      <c r="M142" s="105">
        <v>200</v>
      </c>
      <c r="N142" s="109">
        <f>N143</f>
        <v>100</v>
      </c>
      <c r="O142" s="109">
        <f>O143</f>
        <v>65</v>
      </c>
      <c r="P142" s="66">
        <f t="shared" si="9"/>
        <v>65</v>
      </c>
    </row>
    <row r="143" spans="5:16" ht="31.2" x14ac:dyDescent="0.3">
      <c r="E143" s="103" t="s">
        <v>134</v>
      </c>
      <c r="F143" s="104">
        <v>914</v>
      </c>
      <c r="G143" s="105" t="s">
        <v>210</v>
      </c>
      <c r="H143" s="105" t="s">
        <v>203</v>
      </c>
      <c r="I143" s="106" t="s">
        <v>240</v>
      </c>
      <c r="J143" s="107" t="s">
        <v>221</v>
      </c>
      <c r="K143" s="107" t="s">
        <v>222</v>
      </c>
      <c r="L143" s="108">
        <v>43030</v>
      </c>
      <c r="M143" s="105">
        <v>240</v>
      </c>
      <c r="N143" s="109">
        <v>100</v>
      </c>
      <c r="O143" s="109">
        <v>65</v>
      </c>
      <c r="P143" s="66">
        <f t="shared" si="9"/>
        <v>65</v>
      </c>
    </row>
    <row r="144" spans="5:16" ht="15.6" x14ac:dyDescent="0.3">
      <c r="E144" s="103" t="s">
        <v>270</v>
      </c>
      <c r="F144" s="104">
        <v>914</v>
      </c>
      <c r="G144" s="105" t="s">
        <v>210</v>
      </c>
      <c r="H144" s="105" t="s">
        <v>203</v>
      </c>
      <c r="I144" s="106" t="s">
        <v>240</v>
      </c>
      <c r="J144" s="107" t="s">
        <v>221</v>
      </c>
      <c r="K144" s="107" t="s">
        <v>222</v>
      </c>
      <c r="L144" s="108" t="s">
        <v>271</v>
      </c>
      <c r="M144" s="105"/>
      <c r="N144" s="109">
        <f>N146</f>
        <v>2147.3890000000001</v>
      </c>
      <c r="O144" s="109">
        <f>O146</f>
        <v>1694.117</v>
      </c>
      <c r="P144" s="110">
        <f t="shared" si="9"/>
        <v>78.891947383543453</v>
      </c>
    </row>
    <row r="145" spans="5:16" ht="31.2" x14ac:dyDescent="0.3">
      <c r="E145" s="103" t="s">
        <v>133</v>
      </c>
      <c r="F145" s="104">
        <v>914</v>
      </c>
      <c r="G145" s="105" t="s">
        <v>210</v>
      </c>
      <c r="H145" s="105" t="s">
        <v>203</v>
      </c>
      <c r="I145" s="106" t="s">
        <v>240</v>
      </c>
      <c r="J145" s="107" t="s">
        <v>221</v>
      </c>
      <c r="K145" s="107" t="s">
        <v>222</v>
      </c>
      <c r="L145" s="108" t="s">
        <v>271</v>
      </c>
      <c r="M145" s="105">
        <v>200</v>
      </c>
      <c r="N145" s="109">
        <f>N146</f>
        <v>2147.3890000000001</v>
      </c>
      <c r="O145" s="109">
        <f>O146</f>
        <v>1694.117</v>
      </c>
      <c r="P145" s="72">
        <f t="shared" si="9"/>
        <v>78.891947383543453</v>
      </c>
    </row>
    <row r="146" spans="5:16" ht="31.2" x14ac:dyDescent="0.3">
      <c r="E146" s="103" t="s">
        <v>134</v>
      </c>
      <c r="F146" s="104">
        <v>914</v>
      </c>
      <c r="G146" s="105" t="s">
        <v>210</v>
      </c>
      <c r="H146" s="105" t="s">
        <v>203</v>
      </c>
      <c r="I146" s="106" t="s">
        <v>240</v>
      </c>
      <c r="J146" s="107" t="s">
        <v>221</v>
      </c>
      <c r="K146" s="107" t="s">
        <v>222</v>
      </c>
      <c r="L146" s="108" t="s">
        <v>271</v>
      </c>
      <c r="M146" s="105">
        <v>240</v>
      </c>
      <c r="N146" s="109">
        <v>2147.3890000000001</v>
      </c>
      <c r="O146" s="109">
        <v>1694.117</v>
      </c>
      <c r="P146" s="72">
        <f t="shared" si="9"/>
        <v>78.891947383543453</v>
      </c>
    </row>
    <row r="147" spans="5:16" ht="113.25" customHeight="1" x14ac:dyDescent="0.3">
      <c r="E147" s="103" t="s">
        <v>272</v>
      </c>
      <c r="F147" s="104">
        <v>914</v>
      </c>
      <c r="G147" s="105" t="s">
        <v>210</v>
      </c>
      <c r="H147" s="105" t="s">
        <v>203</v>
      </c>
      <c r="I147" s="106" t="s">
        <v>240</v>
      </c>
      <c r="J147" s="107" t="s">
        <v>221</v>
      </c>
      <c r="K147" s="107" t="s">
        <v>222</v>
      </c>
      <c r="L147" s="108" t="s">
        <v>273</v>
      </c>
      <c r="M147" s="105"/>
      <c r="N147" s="109">
        <f>N149</f>
        <v>4</v>
      </c>
      <c r="O147" s="109">
        <f>O149</f>
        <v>0</v>
      </c>
      <c r="P147" s="72">
        <f t="shared" si="9"/>
        <v>0</v>
      </c>
    </row>
    <row r="148" spans="5:16" ht="31.2" x14ac:dyDescent="0.3">
      <c r="E148" s="103" t="s">
        <v>133</v>
      </c>
      <c r="F148" s="104">
        <v>914</v>
      </c>
      <c r="G148" s="105" t="s">
        <v>210</v>
      </c>
      <c r="H148" s="105" t="s">
        <v>203</v>
      </c>
      <c r="I148" s="106" t="s">
        <v>240</v>
      </c>
      <c r="J148" s="107" t="s">
        <v>221</v>
      </c>
      <c r="K148" s="107" t="s">
        <v>222</v>
      </c>
      <c r="L148" s="108" t="s">
        <v>273</v>
      </c>
      <c r="M148" s="105">
        <v>200</v>
      </c>
      <c r="N148" s="109">
        <f>N149</f>
        <v>4</v>
      </c>
      <c r="O148" s="109">
        <f>O149</f>
        <v>0</v>
      </c>
      <c r="P148" s="66">
        <f t="shared" si="9"/>
        <v>0</v>
      </c>
    </row>
    <row r="149" spans="5:16" ht="31.2" x14ac:dyDescent="0.3">
      <c r="E149" s="103" t="s">
        <v>134</v>
      </c>
      <c r="F149" s="104">
        <v>914</v>
      </c>
      <c r="G149" s="105" t="s">
        <v>210</v>
      </c>
      <c r="H149" s="105" t="s">
        <v>203</v>
      </c>
      <c r="I149" s="106" t="s">
        <v>240</v>
      </c>
      <c r="J149" s="107" t="s">
        <v>221</v>
      </c>
      <c r="K149" s="107" t="s">
        <v>222</v>
      </c>
      <c r="L149" s="108" t="s">
        <v>273</v>
      </c>
      <c r="M149" s="105">
        <v>240</v>
      </c>
      <c r="N149" s="109">
        <v>4</v>
      </c>
      <c r="O149" s="109">
        <v>0</v>
      </c>
      <c r="P149" s="110">
        <f t="shared" si="9"/>
        <v>0</v>
      </c>
    </row>
    <row r="150" spans="5:16" ht="62.4" x14ac:dyDescent="0.3">
      <c r="E150" s="103" t="s">
        <v>274</v>
      </c>
      <c r="F150" s="104">
        <v>914</v>
      </c>
      <c r="G150" s="105" t="s">
        <v>210</v>
      </c>
      <c r="H150" s="105" t="s">
        <v>203</v>
      </c>
      <c r="I150" s="106" t="s">
        <v>240</v>
      </c>
      <c r="J150" s="107" t="s">
        <v>221</v>
      </c>
      <c r="K150" s="107" t="s">
        <v>222</v>
      </c>
      <c r="L150" s="108" t="s">
        <v>275</v>
      </c>
      <c r="M150" s="105"/>
      <c r="N150" s="109">
        <f>N152</f>
        <v>4</v>
      </c>
      <c r="O150" s="109">
        <f>O152</f>
        <v>0</v>
      </c>
      <c r="P150" s="72">
        <f t="shared" si="9"/>
        <v>0</v>
      </c>
    </row>
    <row r="151" spans="5:16" ht="31.2" x14ac:dyDescent="0.3">
      <c r="E151" s="103" t="s">
        <v>133</v>
      </c>
      <c r="F151" s="104">
        <v>914</v>
      </c>
      <c r="G151" s="105" t="s">
        <v>210</v>
      </c>
      <c r="H151" s="105" t="s">
        <v>203</v>
      </c>
      <c r="I151" s="106" t="s">
        <v>240</v>
      </c>
      <c r="J151" s="107" t="s">
        <v>221</v>
      </c>
      <c r="K151" s="107" t="s">
        <v>222</v>
      </c>
      <c r="L151" s="108" t="s">
        <v>275</v>
      </c>
      <c r="M151" s="105">
        <v>200</v>
      </c>
      <c r="N151" s="109">
        <f>N152</f>
        <v>4</v>
      </c>
      <c r="O151" s="125">
        <f>O152</f>
        <v>0</v>
      </c>
      <c r="P151" s="74">
        <f t="shared" si="9"/>
        <v>0</v>
      </c>
    </row>
    <row r="152" spans="5:16" ht="31.2" x14ac:dyDescent="0.3">
      <c r="E152" s="103" t="s">
        <v>134</v>
      </c>
      <c r="F152" s="104">
        <v>914</v>
      </c>
      <c r="G152" s="105" t="s">
        <v>210</v>
      </c>
      <c r="H152" s="105" t="s">
        <v>203</v>
      </c>
      <c r="I152" s="106" t="s">
        <v>240</v>
      </c>
      <c r="J152" s="107" t="s">
        <v>221</v>
      </c>
      <c r="K152" s="107" t="s">
        <v>222</v>
      </c>
      <c r="L152" s="108" t="s">
        <v>275</v>
      </c>
      <c r="M152" s="105">
        <v>240</v>
      </c>
      <c r="N152" s="109">
        <v>4</v>
      </c>
      <c r="O152" s="109"/>
      <c r="P152" s="110">
        <f t="shared" si="9"/>
        <v>0</v>
      </c>
    </row>
    <row r="153" spans="5:16" ht="15.6" x14ac:dyDescent="0.3">
      <c r="E153" s="103" t="s">
        <v>214</v>
      </c>
      <c r="F153" s="104">
        <v>914</v>
      </c>
      <c r="G153" s="105" t="s">
        <v>130</v>
      </c>
      <c r="H153" s="105"/>
      <c r="I153" s="106"/>
      <c r="J153" s="107"/>
      <c r="K153" s="107"/>
      <c r="L153" s="108"/>
      <c r="M153" s="105"/>
      <c r="N153" s="109">
        <f t="shared" ref="N153:O157" si="11">N154</f>
        <v>298.38099999999997</v>
      </c>
      <c r="O153" s="109">
        <f t="shared" si="11"/>
        <v>298.38200000000001</v>
      </c>
      <c r="P153" s="72">
        <f t="shared" si="9"/>
        <v>100.00033514198292</v>
      </c>
    </row>
    <row r="154" spans="5:16" ht="15.6" x14ac:dyDescent="0.3">
      <c r="E154" s="103" t="s">
        <v>146</v>
      </c>
      <c r="F154" s="104">
        <v>914</v>
      </c>
      <c r="G154" s="105">
        <v>10</v>
      </c>
      <c r="H154" s="105" t="s">
        <v>195</v>
      </c>
      <c r="I154" s="106" t="s">
        <v>153</v>
      </c>
      <c r="J154" s="107"/>
      <c r="K154" s="107"/>
      <c r="L154" s="108"/>
      <c r="M154" s="105"/>
      <c r="N154" s="109">
        <f t="shared" si="11"/>
        <v>298.38099999999997</v>
      </c>
      <c r="O154" s="109">
        <f t="shared" si="11"/>
        <v>298.38200000000001</v>
      </c>
      <c r="P154" s="72">
        <f t="shared" si="9"/>
        <v>100.00033514198292</v>
      </c>
    </row>
    <row r="155" spans="5:16" ht="63" customHeight="1" x14ac:dyDescent="0.3">
      <c r="E155" s="103" t="s">
        <v>321</v>
      </c>
      <c r="F155" s="104">
        <v>914</v>
      </c>
      <c r="G155" s="105" t="s">
        <v>130</v>
      </c>
      <c r="H155" s="105" t="s">
        <v>195</v>
      </c>
      <c r="I155" s="106" t="s">
        <v>240</v>
      </c>
      <c r="J155" s="107" t="s">
        <v>241</v>
      </c>
      <c r="K155" s="107"/>
      <c r="L155" s="108"/>
      <c r="M155" s="105"/>
      <c r="N155" s="109">
        <f t="shared" si="11"/>
        <v>298.38099999999997</v>
      </c>
      <c r="O155" s="109">
        <f t="shared" si="11"/>
        <v>298.38200000000001</v>
      </c>
      <c r="P155" s="66">
        <f t="shared" si="9"/>
        <v>100.00033514198292</v>
      </c>
    </row>
    <row r="156" spans="5:16" ht="63.6" customHeight="1" x14ac:dyDescent="0.3">
      <c r="E156" s="103" t="s">
        <v>322</v>
      </c>
      <c r="F156" s="104">
        <v>914</v>
      </c>
      <c r="G156" s="105" t="s">
        <v>130</v>
      </c>
      <c r="H156" s="105" t="s">
        <v>195</v>
      </c>
      <c r="I156" s="106" t="s">
        <v>240</v>
      </c>
      <c r="J156" s="107" t="s">
        <v>221</v>
      </c>
      <c r="K156" s="107" t="s">
        <v>222</v>
      </c>
      <c r="L156" s="108"/>
      <c r="M156" s="105"/>
      <c r="N156" s="109">
        <f t="shared" si="11"/>
        <v>298.38099999999997</v>
      </c>
      <c r="O156" s="109">
        <f t="shared" si="11"/>
        <v>298.38200000000001</v>
      </c>
      <c r="P156" s="110">
        <f t="shared" si="9"/>
        <v>100.00033514198292</v>
      </c>
    </row>
    <row r="157" spans="5:16" ht="31.2" hidden="1" x14ac:dyDescent="0.3">
      <c r="E157" s="103" t="s">
        <v>276</v>
      </c>
      <c r="F157" s="104">
        <v>914</v>
      </c>
      <c r="G157" s="105">
        <v>10</v>
      </c>
      <c r="H157" s="105" t="s">
        <v>195</v>
      </c>
      <c r="I157" s="106">
        <v>89</v>
      </c>
      <c r="J157" s="107">
        <v>1</v>
      </c>
      <c r="K157" s="107" t="s">
        <v>222</v>
      </c>
      <c r="L157" s="108" t="s">
        <v>277</v>
      </c>
      <c r="M157" s="105"/>
      <c r="N157" s="109">
        <f t="shared" si="11"/>
        <v>298.38099999999997</v>
      </c>
      <c r="O157" s="109">
        <f t="shared" si="11"/>
        <v>298.38200000000001</v>
      </c>
      <c r="P157" s="72">
        <f t="shared" si="9"/>
        <v>100.00033514198292</v>
      </c>
    </row>
    <row r="158" spans="5:16" ht="31.2" x14ac:dyDescent="0.3">
      <c r="E158" s="103" t="s">
        <v>278</v>
      </c>
      <c r="F158" s="104">
        <v>914</v>
      </c>
      <c r="G158" s="105" t="s">
        <v>130</v>
      </c>
      <c r="H158" s="105" t="s">
        <v>195</v>
      </c>
      <c r="I158" s="106">
        <v>89</v>
      </c>
      <c r="J158" s="107">
        <v>1</v>
      </c>
      <c r="K158" s="107" t="s">
        <v>222</v>
      </c>
      <c r="L158" s="108" t="s">
        <v>279</v>
      </c>
      <c r="M158" s="105"/>
      <c r="N158" s="109">
        <f>N160</f>
        <v>298.38099999999997</v>
      </c>
      <c r="O158" s="109">
        <f>O160</f>
        <v>298.38200000000001</v>
      </c>
      <c r="P158" s="66">
        <f t="shared" si="9"/>
        <v>100.00033514198292</v>
      </c>
    </row>
    <row r="159" spans="5:16" ht="15.6" x14ac:dyDescent="0.3">
      <c r="E159" s="103" t="s">
        <v>147</v>
      </c>
      <c r="F159" s="104">
        <v>914</v>
      </c>
      <c r="G159" s="105" t="s">
        <v>130</v>
      </c>
      <c r="H159" s="105" t="s">
        <v>195</v>
      </c>
      <c r="I159" s="106">
        <v>89</v>
      </c>
      <c r="J159" s="107">
        <v>1</v>
      </c>
      <c r="K159" s="107" t="s">
        <v>222</v>
      </c>
      <c r="L159" s="108" t="s">
        <v>279</v>
      </c>
      <c r="M159" s="105">
        <v>300</v>
      </c>
      <c r="N159" s="109">
        <f>N160</f>
        <v>298.38099999999997</v>
      </c>
      <c r="O159" s="109">
        <f>O160</f>
        <v>298.38200000000001</v>
      </c>
      <c r="P159" s="66">
        <f t="shared" si="9"/>
        <v>100.00033514198292</v>
      </c>
    </row>
    <row r="160" spans="5:16" ht="15.75" customHeight="1" x14ac:dyDescent="0.3">
      <c r="E160" s="103" t="s">
        <v>148</v>
      </c>
      <c r="F160" s="104">
        <v>914</v>
      </c>
      <c r="G160" s="105" t="s">
        <v>130</v>
      </c>
      <c r="H160" s="105" t="s">
        <v>195</v>
      </c>
      <c r="I160" s="106">
        <v>89</v>
      </c>
      <c r="J160" s="107">
        <v>1</v>
      </c>
      <c r="K160" s="107" t="s">
        <v>222</v>
      </c>
      <c r="L160" s="108" t="s">
        <v>279</v>
      </c>
      <c r="M160" s="105">
        <v>310</v>
      </c>
      <c r="N160" s="109">
        <v>298.38099999999997</v>
      </c>
      <c r="O160" s="109">
        <v>298.38200000000001</v>
      </c>
      <c r="P160" s="110">
        <f t="shared" si="9"/>
        <v>100.00033514198292</v>
      </c>
    </row>
    <row r="161" spans="5:16" ht="34.950000000000003" customHeight="1" x14ac:dyDescent="0.3">
      <c r="E161" s="103" t="s">
        <v>149</v>
      </c>
      <c r="F161" s="104">
        <v>914</v>
      </c>
      <c r="G161" s="105" t="s">
        <v>199</v>
      </c>
      <c r="H161" s="105"/>
      <c r="I161" s="106"/>
      <c r="J161" s="107"/>
      <c r="K161" s="107"/>
      <c r="L161" s="108"/>
      <c r="M161" s="105"/>
      <c r="N161" s="109">
        <f t="shared" ref="N161:O163" si="12">N162</f>
        <v>1.7</v>
      </c>
      <c r="O161" s="109">
        <f t="shared" si="12"/>
        <v>1.17</v>
      </c>
      <c r="P161" s="66">
        <f t="shared" si="9"/>
        <v>68.82352941176471</v>
      </c>
    </row>
    <row r="162" spans="5:16" ht="31.2" x14ac:dyDescent="0.3">
      <c r="E162" s="103" t="s">
        <v>280</v>
      </c>
      <c r="F162" s="104">
        <v>914</v>
      </c>
      <c r="G162" s="105" t="s">
        <v>199</v>
      </c>
      <c r="H162" s="105" t="s">
        <v>195</v>
      </c>
      <c r="I162" s="106"/>
      <c r="J162" s="107"/>
      <c r="K162" s="107"/>
      <c r="L162" s="108"/>
      <c r="M162" s="105"/>
      <c r="N162" s="109">
        <f t="shared" si="12"/>
        <v>1.7</v>
      </c>
      <c r="O162" s="109">
        <f t="shared" si="12"/>
        <v>1.17</v>
      </c>
      <c r="P162" s="66">
        <f t="shared" si="9"/>
        <v>68.82352941176471</v>
      </c>
    </row>
    <row r="163" spans="5:16" ht="63.6" customHeight="1" x14ac:dyDescent="0.3">
      <c r="E163" s="103" t="s">
        <v>321</v>
      </c>
      <c r="F163" s="104">
        <v>914</v>
      </c>
      <c r="G163" s="105" t="s">
        <v>199</v>
      </c>
      <c r="H163" s="105" t="s">
        <v>195</v>
      </c>
      <c r="I163" s="106">
        <v>89</v>
      </c>
      <c r="J163" s="107">
        <v>0</v>
      </c>
      <c r="K163" s="107"/>
      <c r="L163" s="108"/>
      <c r="M163" s="105"/>
      <c r="N163" s="109">
        <f t="shared" si="12"/>
        <v>1.7</v>
      </c>
      <c r="O163" s="109">
        <f t="shared" si="12"/>
        <v>1.17</v>
      </c>
      <c r="P163" s="66">
        <f t="shared" si="9"/>
        <v>68.82352941176471</v>
      </c>
    </row>
    <row r="164" spans="5:16" ht="66.599999999999994" customHeight="1" x14ac:dyDescent="0.3">
      <c r="E164" s="103" t="s">
        <v>322</v>
      </c>
      <c r="F164" s="104">
        <v>914</v>
      </c>
      <c r="G164" s="105" t="s">
        <v>199</v>
      </c>
      <c r="H164" s="105" t="s">
        <v>195</v>
      </c>
      <c r="I164" s="106">
        <v>89</v>
      </c>
      <c r="J164" s="107">
        <v>1</v>
      </c>
      <c r="K164" s="107" t="s">
        <v>222</v>
      </c>
      <c r="L164" s="108"/>
      <c r="M164" s="105"/>
      <c r="N164" s="109">
        <f>N165</f>
        <v>1.7</v>
      </c>
      <c r="O164" s="109">
        <f>O165</f>
        <v>1.17</v>
      </c>
      <c r="P164" s="66">
        <f t="shared" si="9"/>
        <v>68.82352941176471</v>
      </c>
    </row>
    <row r="165" spans="5:16" ht="15.6" x14ac:dyDescent="0.3">
      <c r="E165" s="103" t="s">
        <v>223</v>
      </c>
      <c r="F165" s="104">
        <v>914</v>
      </c>
      <c r="G165" s="105" t="s">
        <v>199</v>
      </c>
      <c r="H165" s="105" t="s">
        <v>195</v>
      </c>
      <c r="I165" s="106">
        <v>89</v>
      </c>
      <c r="J165" s="107">
        <v>1</v>
      </c>
      <c r="K165" s="107" t="s">
        <v>222</v>
      </c>
      <c r="L165" s="108">
        <v>41000</v>
      </c>
      <c r="M165" s="105"/>
      <c r="N165" s="109">
        <f>N166</f>
        <v>1.7</v>
      </c>
      <c r="O165" s="109">
        <f>O166</f>
        <v>1.17</v>
      </c>
      <c r="P165" s="66">
        <f t="shared" si="9"/>
        <v>68.82352941176471</v>
      </c>
    </row>
    <row r="166" spans="5:16" ht="15.6" x14ac:dyDescent="0.3">
      <c r="E166" s="103" t="s">
        <v>281</v>
      </c>
      <c r="F166" s="104">
        <v>914</v>
      </c>
      <c r="G166" s="105" t="s">
        <v>199</v>
      </c>
      <c r="H166" s="105" t="s">
        <v>195</v>
      </c>
      <c r="I166" s="106">
        <v>89</v>
      </c>
      <c r="J166" s="107">
        <v>1</v>
      </c>
      <c r="K166" s="107" t="s">
        <v>222</v>
      </c>
      <c r="L166" s="108">
        <v>41240</v>
      </c>
      <c r="M166" s="105"/>
      <c r="N166" s="109">
        <f>N168</f>
        <v>1.7</v>
      </c>
      <c r="O166" s="109">
        <f>O168</f>
        <v>1.17</v>
      </c>
      <c r="P166" s="72">
        <f>O166/N166*100</f>
        <v>68.82352941176471</v>
      </c>
    </row>
    <row r="167" spans="5:16" ht="31.2" customHeight="1" x14ac:dyDescent="0.3">
      <c r="E167" s="103" t="s">
        <v>149</v>
      </c>
      <c r="F167" s="104">
        <v>914</v>
      </c>
      <c r="G167" s="105" t="s">
        <v>199</v>
      </c>
      <c r="H167" s="105" t="s">
        <v>195</v>
      </c>
      <c r="I167" s="106">
        <v>89</v>
      </c>
      <c r="J167" s="107">
        <v>1</v>
      </c>
      <c r="K167" s="107" t="s">
        <v>222</v>
      </c>
      <c r="L167" s="108">
        <v>41240</v>
      </c>
      <c r="M167" s="105">
        <v>700</v>
      </c>
      <c r="N167" s="109">
        <f>N168</f>
        <v>1.7</v>
      </c>
      <c r="O167" s="109">
        <f>O168</f>
        <v>1.17</v>
      </c>
      <c r="P167" s="72">
        <f>O167/N167*100</f>
        <v>68.82352941176471</v>
      </c>
    </row>
    <row r="168" spans="5:16" ht="16.2" thickBot="1" x14ac:dyDescent="0.35">
      <c r="E168" s="126" t="s">
        <v>150</v>
      </c>
      <c r="F168" s="127">
        <v>914</v>
      </c>
      <c r="G168" s="128" t="s">
        <v>199</v>
      </c>
      <c r="H168" s="128" t="s">
        <v>195</v>
      </c>
      <c r="I168" s="129">
        <v>89</v>
      </c>
      <c r="J168" s="130">
        <v>1</v>
      </c>
      <c r="K168" s="130" t="s">
        <v>222</v>
      </c>
      <c r="L168" s="131">
        <v>41240</v>
      </c>
      <c r="M168" s="128" t="s">
        <v>282</v>
      </c>
      <c r="N168" s="132">
        <v>1.7</v>
      </c>
      <c r="O168" s="132">
        <v>1.17</v>
      </c>
      <c r="P168" s="72">
        <f>O168/N168*100</f>
        <v>68.82352941176471</v>
      </c>
    </row>
    <row r="169" spans="5:16" ht="13.8" x14ac:dyDescent="0.25">
      <c r="E169" s="133"/>
      <c r="F169" s="134"/>
      <c r="G169" s="135"/>
      <c r="H169" s="135"/>
      <c r="I169" s="136"/>
      <c r="J169" s="135"/>
      <c r="K169" s="135"/>
      <c r="L169" s="136"/>
      <c r="M169" s="135"/>
      <c r="N169" s="137"/>
      <c r="O169" s="137"/>
      <c r="P169" s="138"/>
    </row>
    <row r="170" spans="5:16" ht="13.8" x14ac:dyDescent="0.25">
      <c r="E170" s="139"/>
      <c r="F170" s="140"/>
      <c r="G170" s="141"/>
      <c r="H170" s="141"/>
      <c r="I170" s="142"/>
      <c r="J170" s="141"/>
      <c r="K170" s="141"/>
      <c r="L170" s="142"/>
      <c r="M170" s="142"/>
      <c r="N170" s="143"/>
      <c r="O170" s="143"/>
      <c r="P170" s="144"/>
    </row>
    <row r="171" spans="5:16" ht="13.8" x14ac:dyDescent="0.25">
      <c r="E171" s="139"/>
      <c r="F171" s="140"/>
      <c r="G171" s="141"/>
      <c r="H171" s="141"/>
      <c r="I171" s="142"/>
      <c r="J171" s="141"/>
      <c r="K171" s="141"/>
      <c r="L171" s="142"/>
      <c r="M171" s="142"/>
      <c r="N171" s="143"/>
      <c r="O171" s="145"/>
      <c r="P171" s="144"/>
    </row>
    <row r="172" spans="5:16" ht="13.8" x14ac:dyDescent="0.25">
      <c r="E172" s="139"/>
      <c r="F172" s="140"/>
      <c r="G172" s="141"/>
      <c r="H172" s="141"/>
      <c r="I172" s="142"/>
      <c r="J172" s="141"/>
      <c r="K172" s="141"/>
      <c r="L172" s="142"/>
      <c r="M172" s="142"/>
      <c r="N172" s="143"/>
      <c r="O172" s="143"/>
      <c r="P172" s="144"/>
    </row>
    <row r="173" spans="5:16" ht="13.8" x14ac:dyDescent="0.25">
      <c r="E173" s="146"/>
      <c r="F173" s="140"/>
      <c r="G173" s="141"/>
      <c r="H173" s="141"/>
      <c r="I173" s="142"/>
      <c r="J173" s="141"/>
      <c r="K173" s="141"/>
      <c r="L173" s="142"/>
      <c r="M173" s="142"/>
      <c r="N173" s="143"/>
      <c r="O173" s="143"/>
      <c r="P173" s="144"/>
    </row>
    <row r="174" spans="5:16" ht="13.8" x14ac:dyDescent="0.25">
      <c r="E174" s="146"/>
      <c r="F174" s="140"/>
      <c r="G174" s="141"/>
      <c r="H174" s="141"/>
      <c r="I174" s="142"/>
      <c r="J174" s="141"/>
      <c r="K174" s="141"/>
      <c r="L174" s="142"/>
      <c r="M174" s="142"/>
      <c r="N174" s="143"/>
      <c r="O174" s="143"/>
      <c r="P174" s="144"/>
    </row>
    <row r="175" spans="5:16" ht="13.8" x14ac:dyDescent="0.25">
      <c r="E175" s="146"/>
      <c r="F175" s="140"/>
      <c r="G175" s="141"/>
      <c r="H175" s="141"/>
      <c r="I175" s="142"/>
      <c r="J175" s="141"/>
      <c r="K175" s="141"/>
      <c r="L175" s="142"/>
      <c r="M175" s="142"/>
      <c r="N175" s="143"/>
      <c r="O175" s="143"/>
      <c r="P175" s="144"/>
    </row>
    <row r="176" spans="5:16" ht="13.8" x14ac:dyDescent="0.25">
      <c r="E176" s="146"/>
      <c r="F176" s="140"/>
      <c r="G176" s="141"/>
      <c r="H176" s="141"/>
      <c r="I176" s="142"/>
      <c r="J176" s="141"/>
      <c r="K176" s="141"/>
      <c r="L176" s="142"/>
      <c r="M176" s="142"/>
      <c r="N176" s="143"/>
      <c r="O176" s="143"/>
      <c r="P176" s="144"/>
    </row>
    <row r="177" spans="5:16" ht="13.8" x14ac:dyDescent="0.25">
      <c r="E177" s="139"/>
      <c r="F177" s="140"/>
      <c r="G177" s="141"/>
      <c r="H177" s="141"/>
      <c r="I177" s="142"/>
      <c r="J177" s="141"/>
      <c r="K177" s="141"/>
      <c r="L177" s="142"/>
      <c r="M177" s="142"/>
      <c r="N177" s="143"/>
      <c r="O177" s="147"/>
      <c r="P177" s="144"/>
    </row>
    <row r="178" spans="5:16" ht="13.8" x14ac:dyDescent="0.25">
      <c r="E178" s="139"/>
      <c r="F178" s="140"/>
      <c r="G178" s="141"/>
      <c r="H178" s="141"/>
      <c r="I178" s="142"/>
      <c r="J178" s="141"/>
      <c r="K178" s="148"/>
      <c r="L178" s="149"/>
      <c r="M178" s="150"/>
      <c r="N178" s="143"/>
      <c r="O178" s="143"/>
      <c r="P178" s="144"/>
    </row>
    <row r="179" spans="5:16" ht="13.8" x14ac:dyDescent="0.25">
      <c r="E179" s="139"/>
      <c r="F179" s="140"/>
      <c r="G179" s="141"/>
      <c r="H179" s="141"/>
      <c r="I179" s="142"/>
      <c r="J179" s="141"/>
      <c r="K179" s="148"/>
      <c r="L179" s="149"/>
      <c r="M179" s="150"/>
      <c r="N179" s="143"/>
      <c r="O179" s="143"/>
      <c r="P179" s="144"/>
    </row>
    <row r="180" spans="5:16" ht="13.8" x14ac:dyDescent="0.25">
      <c r="E180" s="139"/>
      <c r="F180" s="140"/>
      <c r="G180" s="141"/>
      <c r="H180" s="141"/>
      <c r="I180" s="142"/>
      <c r="J180" s="141"/>
      <c r="K180" s="148"/>
      <c r="L180" s="150"/>
      <c r="M180" s="150"/>
      <c r="N180" s="143"/>
      <c r="O180" s="143"/>
      <c r="P180" s="144"/>
    </row>
    <row r="181" spans="5:16" ht="13.8" x14ac:dyDescent="0.25">
      <c r="E181" s="139"/>
      <c r="F181" s="140"/>
      <c r="G181" s="141"/>
      <c r="H181" s="141"/>
      <c r="I181" s="142"/>
      <c r="J181" s="141"/>
      <c r="K181" s="148"/>
      <c r="L181" s="150"/>
      <c r="M181" s="150"/>
      <c r="N181" s="143"/>
      <c r="O181" s="143"/>
      <c r="P181" s="144"/>
    </row>
    <row r="182" spans="5:16" ht="13.8" x14ac:dyDescent="0.25">
      <c r="E182" s="139"/>
      <c r="F182" s="140"/>
      <c r="G182" s="141"/>
      <c r="H182" s="141"/>
      <c r="I182" s="142"/>
      <c r="J182" s="141"/>
      <c r="K182" s="148"/>
      <c r="L182" s="142"/>
      <c r="M182" s="142"/>
      <c r="N182" s="143"/>
      <c r="O182" s="147"/>
      <c r="P182" s="144"/>
    </row>
    <row r="183" spans="5:16" ht="13.8" x14ac:dyDescent="0.25">
      <c r="E183" s="151"/>
      <c r="F183" s="140"/>
      <c r="G183" s="141"/>
      <c r="H183" s="141"/>
      <c r="I183" s="142"/>
      <c r="J183" s="152"/>
      <c r="K183" s="141"/>
      <c r="L183" s="142"/>
      <c r="M183" s="142"/>
      <c r="N183" s="143"/>
      <c r="O183" s="143"/>
      <c r="P183" s="144"/>
    </row>
    <row r="184" spans="5:16" ht="13.8" x14ac:dyDescent="0.25">
      <c r="E184" s="151"/>
      <c r="F184" s="140"/>
      <c r="G184" s="141"/>
      <c r="H184" s="141"/>
      <c r="I184" s="142"/>
      <c r="J184" s="141"/>
      <c r="K184" s="141"/>
      <c r="L184" s="142"/>
      <c r="M184" s="141"/>
      <c r="N184" s="143"/>
      <c r="O184" s="143"/>
      <c r="P184" s="144"/>
    </row>
    <row r="185" spans="5:16" ht="13.8" x14ac:dyDescent="0.25">
      <c r="E185" s="146"/>
      <c r="F185" s="140"/>
      <c r="G185" s="141"/>
      <c r="H185" s="141"/>
      <c r="I185" s="142"/>
      <c r="J185" s="141"/>
      <c r="K185" s="141"/>
      <c r="L185" s="142"/>
      <c r="M185" s="141"/>
      <c r="N185" s="143"/>
      <c r="O185" s="143"/>
      <c r="P185" s="144"/>
    </row>
    <row r="186" spans="5:16" ht="13.8" x14ac:dyDescent="0.25">
      <c r="E186" s="146"/>
      <c r="F186" s="140"/>
      <c r="G186" s="141"/>
      <c r="H186" s="141"/>
      <c r="I186" s="142"/>
      <c r="J186" s="141"/>
      <c r="K186" s="141"/>
      <c r="L186" s="142"/>
      <c r="M186" s="141"/>
      <c r="N186" s="143"/>
      <c r="O186" s="143"/>
      <c r="P186" s="144"/>
    </row>
    <row r="187" spans="5:16" ht="13.8" x14ac:dyDescent="0.25">
      <c r="E187" s="146"/>
      <c r="F187" s="140"/>
      <c r="G187" s="141"/>
      <c r="H187" s="141"/>
      <c r="I187" s="142"/>
      <c r="J187" s="141"/>
      <c r="K187" s="141"/>
      <c r="L187" s="142"/>
      <c r="M187" s="142"/>
      <c r="N187" s="143"/>
      <c r="O187" s="143"/>
      <c r="P187" s="144"/>
    </row>
    <row r="188" spans="5:16" ht="13.8" x14ac:dyDescent="0.25">
      <c r="E188" s="146"/>
      <c r="F188" s="140"/>
      <c r="G188" s="141"/>
      <c r="H188" s="141"/>
      <c r="I188" s="142"/>
      <c r="J188" s="141"/>
      <c r="K188" s="141"/>
      <c r="L188" s="142"/>
      <c r="M188" s="142"/>
      <c r="N188" s="143"/>
      <c r="O188" s="143"/>
      <c r="P188" s="144"/>
    </row>
    <row r="189" spans="5:16" ht="13.8" x14ac:dyDescent="0.25">
      <c r="E189" s="139"/>
      <c r="F189" s="140"/>
      <c r="G189" s="141"/>
      <c r="H189" s="141"/>
      <c r="I189" s="142"/>
      <c r="J189" s="141"/>
      <c r="K189" s="141"/>
      <c r="L189" s="142"/>
      <c r="M189" s="142"/>
      <c r="N189" s="143"/>
      <c r="O189" s="143"/>
      <c r="P189" s="144"/>
    </row>
    <row r="190" spans="5:16" ht="13.8" x14ac:dyDescent="0.25">
      <c r="E190" s="151"/>
      <c r="F190" s="140"/>
      <c r="G190" s="141"/>
      <c r="H190" s="141"/>
      <c r="I190" s="142"/>
      <c r="J190" s="141"/>
      <c r="K190" s="141"/>
      <c r="L190" s="142"/>
      <c r="M190" s="141"/>
      <c r="N190" s="143"/>
      <c r="O190" s="143"/>
      <c r="P190" s="144"/>
    </row>
    <row r="191" spans="5:16" ht="13.8" x14ac:dyDescent="0.25">
      <c r="E191" s="151"/>
      <c r="F191" s="140"/>
      <c r="G191" s="141"/>
      <c r="H191" s="141"/>
      <c r="I191" s="142"/>
      <c r="J191" s="141"/>
      <c r="K191" s="141"/>
      <c r="L191" s="142"/>
      <c r="M191" s="141"/>
      <c r="N191" s="143"/>
      <c r="O191" s="143"/>
      <c r="P191" s="144"/>
    </row>
    <row r="192" spans="5:16" ht="13.8" x14ac:dyDescent="0.25">
      <c r="E192" s="139"/>
      <c r="F192" s="140"/>
      <c r="G192" s="141"/>
      <c r="H192" s="141"/>
      <c r="I192" s="142"/>
      <c r="J192" s="141"/>
      <c r="K192" s="141"/>
      <c r="L192" s="142"/>
      <c r="M192" s="142"/>
      <c r="N192" s="143"/>
      <c r="O192" s="143"/>
      <c r="P192" s="144"/>
    </row>
    <row r="193" spans="5:16" ht="13.8" x14ac:dyDescent="0.25">
      <c r="E193" s="146"/>
      <c r="F193" s="140"/>
      <c r="G193" s="141"/>
      <c r="H193" s="141"/>
      <c r="I193" s="142"/>
      <c r="J193" s="141"/>
      <c r="K193" s="141"/>
      <c r="L193" s="142"/>
      <c r="M193" s="142"/>
      <c r="N193" s="143"/>
      <c r="O193" s="143"/>
      <c r="P193" s="144"/>
    </row>
    <row r="194" spans="5:16" ht="13.8" x14ac:dyDescent="0.25">
      <c r="E194" s="146"/>
      <c r="F194" s="140"/>
      <c r="G194" s="141"/>
      <c r="H194" s="141"/>
      <c r="I194" s="142"/>
      <c r="J194" s="141"/>
      <c r="K194" s="141"/>
      <c r="L194" s="142"/>
      <c r="M194" s="142"/>
      <c r="N194" s="143"/>
      <c r="O194" s="143"/>
      <c r="P194" s="144"/>
    </row>
    <row r="195" spans="5:16" ht="13.8" x14ac:dyDescent="0.25">
      <c r="E195" s="146"/>
      <c r="F195" s="140"/>
      <c r="G195" s="141"/>
      <c r="H195" s="141"/>
      <c r="I195" s="142"/>
      <c r="J195" s="141"/>
      <c r="K195" s="141"/>
      <c r="L195" s="142"/>
      <c r="M195" s="142"/>
      <c r="N195" s="143"/>
      <c r="O195" s="143"/>
      <c r="P195" s="144"/>
    </row>
    <row r="196" spans="5:16" ht="13.8" x14ac:dyDescent="0.25">
      <c r="E196" s="139"/>
      <c r="F196" s="140"/>
      <c r="G196" s="141"/>
      <c r="H196" s="141"/>
      <c r="I196" s="142"/>
      <c r="J196" s="141"/>
      <c r="K196" s="141"/>
      <c r="L196" s="142"/>
      <c r="M196" s="142"/>
      <c r="N196" s="153"/>
      <c r="O196" s="145"/>
      <c r="P196" s="144"/>
    </row>
    <row r="197" spans="5:16" ht="13.8" x14ac:dyDescent="0.25">
      <c r="E197" s="151"/>
      <c r="F197" s="140"/>
      <c r="G197" s="141"/>
      <c r="H197" s="141"/>
      <c r="I197" s="142"/>
      <c r="J197" s="141"/>
      <c r="K197" s="141"/>
      <c r="L197" s="142"/>
      <c r="M197" s="141"/>
      <c r="N197" s="143"/>
      <c r="O197" s="143"/>
      <c r="P197" s="144"/>
    </row>
    <row r="198" spans="5:16" ht="13.8" x14ac:dyDescent="0.25">
      <c r="E198" s="139"/>
      <c r="F198" s="140"/>
      <c r="G198" s="141"/>
      <c r="H198" s="141"/>
      <c r="I198" s="142"/>
      <c r="J198" s="141"/>
      <c r="K198" s="141"/>
      <c r="L198" s="142"/>
      <c r="M198" s="142"/>
      <c r="N198" s="143"/>
      <c r="O198" s="143"/>
      <c r="P198" s="144"/>
    </row>
    <row r="199" spans="5:16" ht="13.8" x14ac:dyDescent="0.25">
      <c r="E199" s="146"/>
      <c r="F199" s="140"/>
      <c r="G199" s="141"/>
      <c r="H199" s="141"/>
      <c r="I199" s="142"/>
      <c r="J199" s="141"/>
      <c r="K199" s="141"/>
      <c r="L199" s="142"/>
      <c r="M199" s="142"/>
      <c r="N199" s="143"/>
      <c r="O199" s="143"/>
      <c r="P199" s="144"/>
    </row>
    <row r="200" spans="5:16" ht="13.8" x14ac:dyDescent="0.25">
      <c r="E200" s="146"/>
      <c r="F200" s="140"/>
      <c r="G200" s="141"/>
      <c r="H200" s="141"/>
      <c r="I200" s="142"/>
      <c r="J200" s="141"/>
      <c r="K200" s="141"/>
      <c r="L200" s="142"/>
      <c r="M200" s="142"/>
      <c r="N200" s="143"/>
      <c r="O200" s="143"/>
      <c r="P200" s="144"/>
    </row>
    <row r="201" spans="5:16" ht="13.8" x14ac:dyDescent="0.25">
      <c r="E201" s="146"/>
      <c r="F201" s="140"/>
      <c r="G201" s="141"/>
      <c r="H201" s="141"/>
      <c r="I201" s="142"/>
      <c r="J201" s="141"/>
      <c r="K201" s="141"/>
      <c r="L201" s="142"/>
      <c r="M201" s="142"/>
      <c r="N201" s="143"/>
      <c r="O201" s="143"/>
      <c r="P201" s="144"/>
    </row>
    <row r="202" spans="5:16" ht="13.8" x14ac:dyDescent="0.25">
      <c r="E202" s="139"/>
      <c r="F202" s="140"/>
      <c r="G202" s="141"/>
      <c r="H202" s="141"/>
      <c r="I202" s="142"/>
      <c r="J202" s="141"/>
      <c r="K202" s="141"/>
      <c r="L202" s="142"/>
      <c r="M202" s="142"/>
      <c r="N202" s="143"/>
      <c r="O202" s="147"/>
      <c r="P202" s="144"/>
    </row>
    <row r="203" spans="5:16" ht="13.8" x14ac:dyDescent="0.25">
      <c r="E203" s="139"/>
      <c r="F203" s="140"/>
      <c r="G203" s="141"/>
      <c r="H203" s="141"/>
      <c r="I203" s="142"/>
      <c r="J203" s="141"/>
      <c r="K203" s="141"/>
      <c r="L203" s="142"/>
      <c r="M203" s="141"/>
      <c r="N203" s="143"/>
      <c r="O203" s="143"/>
      <c r="P203" s="144"/>
    </row>
    <row r="204" spans="5:16" ht="13.8" x14ac:dyDescent="0.25">
      <c r="E204" s="139"/>
      <c r="F204" s="140"/>
      <c r="G204" s="141"/>
      <c r="H204" s="141"/>
      <c r="I204" s="142"/>
      <c r="J204" s="141"/>
      <c r="K204" s="141"/>
      <c r="L204" s="142"/>
      <c r="M204" s="142"/>
      <c r="N204" s="143"/>
      <c r="O204" s="143"/>
      <c r="P204" s="144"/>
    </row>
    <row r="205" spans="5:16" ht="13.8" x14ac:dyDescent="0.25">
      <c r="E205" s="146"/>
      <c r="F205" s="140"/>
      <c r="G205" s="141"/>
      <c r="H205" s="141"/>
      <c r="I205" s="142"/>
      <c r="J205" s="141"/>
      <c r="K205" s="141"/>
      <c r="L205" s="142"/>
      <c r="M205" s="142"/>
      <c r="N205" s="143"/>
      <c r="O205" s="143"/>
      <c r="P205" s="144"/>
    </row>
    <row r="206" spans="5:16" ht="13.8" x14ac:dyDescent="0.25">
      <c r="E206" s="146"/>
      <c r="F206" s="140"/>
      <c r="G206" s="141"/>
      <c r="H206" s="141"/>
      <c r="I206" s="142"/>
      <c r="J206" s="141"/>
      <c r="K206" s="141"/>
      <c r="L206" s="142"/>
      <c r="M206" s="142"/>
      <c r="N206" s="143"/>
      <c r="O206" s="143"/>
      <c r="P206" s="144"/>
    </row>
    <row r="207" spans="5:16" ht="13.8" x14ac:dyDescent="0.25">
      <c r="E207" s="146"/>
      <c r="F207" s="140"/>
      <c r="G207" s="141"/>
      <c r="H207" s="141"/>
      <c r="I207" s="142"/>
      <c r="J207" s="141"/>
      <c r="K207" s="141"/>
      <c r="L207" s="142"/>
      <c r="M207" s="142"/>
      <c r="N207" s="143"/>
      <c r="O207" s="143"/>
      <c r="P207" s="144"/>
    </row>
    <row r="208" spans="5:16" ht="13.8" x14ac:dyDescent="0.25">
      <c r="E208" s="139"/>
      <c r="F208" s="140"/>
      <c r="G208" s="141"/>
      <c r="H208" s="141"/>
      <c r="I208" s="142"/>
      <c r="J208" s="141"/>
      <c r="K208" s="141"/>
      <c r="L208" s="142"/>
      <c r="M208" s="142"/>
      <c r="N208" s="143"/>
      <c r="O208" s="147"/>
      <c r="P208" s="144"/>
    </row>
    <row r="209" spans="5:16" ht="13.8" x14ac:dyDescent="0.25">
      <c r="E209" s="139"/>
      <c r="F209" s="140"/>
      <c r="G209" s="141"/>
      <c r="H209" s="141"/>
      <c r="I209" s="142"/>
      <c r="J209" s="141"/>
      <c r="K209" s="141"/>
      <c r="L209" s="142"/>
      <c r="M209" s="141"/>
      <c r="N209" s="143"/>
      <c r="O209" s="143"/>
      <c r="P209" s="144"/>
    </row>
    <row r="210" spans="5:16" ht="13.8" x14ac:dyDescent="0.25">
      <c r="E210" s="139"/>
      <c r="F210" s="140"/>
      <c r="G210" s="141"/>
      <c r="H210" s="141"/>
      <c r="I210" s="142"/>
      <c r="J210" s="141"/>
      <c r="K210" s="141"/>
      <c r="L210" s="142"/>
      <c r="M210" s="142"/>
      <c r="N210" s="143"/>
      <c r="O210" s="143"/>
      <c r="P210" s="144"/>
    </row>
    <row r="211" spans="5:16" ht="13.8" x14ac:dyDescent="0.25">
      <c r="E211" s="146"/>
      <c r="F211" s="140"/>
      <c r="G211" s="141"/>
      <c r="H211" s="141"/>
      <c r="I211" s="142"/>
      <c r="J211" s="141"/>
      <c r="K211" s="141"/>
      <c r="L211" s="142"/>
      <c r="M211" s="142"/>
      <c r="N211" s="143"/>
      <c r="O211" s="143"/>
      <c r="P211" s="144"/>
    </row>
    <row r="212" spans="5:16" ht="13.8" x14ac:dyDescent="0.25">
      <c r="E212" s="146"/>
      <c r="F212" s="140"/>
      <c r="G212" s="141"/>
      <c r="H212" s="141"/>
      <c r="I212" s="142"/>
      <c r="J212" s="141"/>
      <c r="K212" s="141"/>
      <c r="L212" s="142"/>
      <c r="M212" s="142"/>
      <c r="N212" s="143"/>
      <c r="O212" s="143"/>
      <c r="P212" s="144"/>
    </row>
    <row r="213" spans="5:16" ht="13.8" x14ac:dyDescent="0.25">
      <c r="E213" s="146"/>
      <c r="F213" s="140"/>
      <c r="G213" s="141"/>
      <c r="H213" s="141"/>
      <c r="I213" s="142"/>
      <c r="J213" s="141"/>
      <c r="K213" s="141"/>
      <c r="L213" s="142"/>
      <c r="M213" s="142"/>
      <c r="N213" s="143"/>
      <c r="O213" s="143"/>
      <c r="P213" s="144"/>
    </row>
    <row r="214" spans="5:16" ht="13.8" x14ac:dyDescent="0.25">
      <c r="E214" s="139"/>
      <c r="F214" s="140"/>
      <c r="G214" s="141"/>
      <c r="H214" s="141"/>
      <c r="I214" s="142"/>
      <c r="J214" s="141"/>
      <c r="K214" s="141"/>
      <c r="L214" s="142"/>
      <c r="M214" s="142"/>
      <c r="N214" s="143"/>
      <c r="O214" s="145"/>
      <c r="P214" s="144"/>
    </row>
    <row r="215" spans="5:16" ht="13.8" x14ac:dyDescent="0.25">
      <c r="E215" s="151"/>
      <c r="F215" s="140"/>
      <c r="G215" s="141"/>
      <c r="H215" s="141"/>
      <c r="I215" s="142"/>
      <c r="J215" s="152"/>
      <c r="K215" s="141"/>
      <c r="L215" s="142"/>
      <c r="M215" s="142"/>
      <c r="N215" s="143"/>
      <c r="O215" s="143"/>
      <c r="P215" s="144"/>
    </row>
    <row r="216" spans="5:16" ht="13.8" x14ac:dyDescent="0.25">
      <c r="E216" s="139"/>
      <c r="F216" s="140"/>
      <c r="G216" s="141"/>
      <c r="H216" s="141"/>
      <c r="I216" s="142"/>
      <c r="J216" s="141"/>
      <c r="K216" s="141"/>
      <c r="L216" s="142"/>
      <c r="M216" s="142"/>
      <c r="N216" s="143"/>
      <c r="O216" s="143"/>
      <c r="P216" s="144"/>
    </row>
    <row r="217" spans="5:16" ht="13.8" x14ac:dyDescent="0.25">
      <c r="E217" s="146"/>
      <c r="F217" s="140"/>
      <c r="G217" s="141"/>
      <c r="H217" s="141"/>
      <c r="I217" s="142"/>
      <c r="J217" s="152"/>
      <c r="K217" s="141"/>
      <c r="L217" s="142"/>
      <c r="M217" s="142"/>
      <c r="N217" s="143"/>
      <c r="O217" s="143"/>
      <c r="P217" s="144"/>
    </row>
    <row r="218" spans="5:16" ht="13.8" x14ac:dyDescent="0.25">
      <c r="E218" s="146"/>
      <c r="F218" s="140"/>
      <c r="G218" s="141"/>
      <c r="H218" s="141"/>
      <c r="I218" s="142"/>
      <c r="J218" s="141"/>
      <c r="K218" s="141"/>
      <c r="L218" s="142"/>
      <c r="M218" s="142"/>
      <c r="N218" s="143"/>
      <c r="O218" s="143"/>
      <c r="P218" s="144"/>
    </row>
    <row r="219" spans="5:16" ht="13.8" x14ac:dyDescent="0.25">
      <c r="E219" s="146"/>
      <c r="F219" s="140"/>
      <c r="G219" s="141"/>
      <c r="H219" s="141"/>
      <c r="I219" s="142"/>
      <c r="J219" s="141"/>
      <c r="K219" s="141"/>
      <c r="L219" s="142"/>
      <c r="M219" s="142"/>
      <c r="N219" s="143"/>
      <c r="O219" s="143"/>
      <c r="P219" s="144"/>
    </row>
    <row r="220" spans="5:16" ht="13.8" x14ac:dyDescent="0.25">
      <c r="E220" s="146"/>
      <c r="F220" s="140"/>
      <c r="G220" s="141"/>
      <c r="H220" s="141"/>
      <c r="I220" s="142"/>
      <c r="J220" s="141"/>
      <c r="K220" s="141"/>
      <c r="L220" s="142"/>
      <c r="M220" s="142"/>
      <c r="N220" s="143"/>
      <c r="O220" s="143"/>
      <c r="P220" s="144"/>
    </row>
    <row r="221" spans="5:16" ht="13.8" x14ac:dyDescent="0.25">
      <c r="E221" s="139"/>
      <c r="F221" s="140"/>
      <c r="G221" s="141"/>
      <c r="H221" s="141"/>
      <c r="I221" s="142"/>
      <c r="J221" s="141"/>
      <c r="K221" s="141"/>
      <c r="L221" s="142"/>
      <c r="M221" s="142"/>
      <c r="N221" s="143"/>
      <c r="O221" s="147"/>
      <c r="P221" s="144"/>
    </row>
    <row r="222" spans="5:16" ht="13.8" x14ac:dyDescent="0.25">
      <c r="E222" s="139"/>
      <c r="F222" s="140"/>
      <c r="G222" s="141"/>
      <c r="H222" s="141"/>
      <c r="I222" s="142"/>
      <c r="J222" s="141"/>
      <c r="K222" s="141"/>
      <c r="L222" s="142"/>
      <c r="M222" s="142"/>
      <c r="N222" s="143"/>
      <c r="O222" s="143"/>
      <c r="P222" s="144"/>
    </row>
    <row r="223" spans="5:16" ht="13.8" x14ac:dyDescent="0.25">
      <c r="E223" s="146"/>
      <c r="F223" s="140"/>
      <c r="G223" s="141"/>
      <c r="H223" s="141"/>
      <c r="I223" s="142"/>
      <c r="J223" s="141"/>
      <c r="K223" s="141"/>
      <c r="L223" s="142"/>
      <c r="M223" s="142"/>
      <c r="N223" s="143"/>
      <c r="O223" s="143"/>
      <c r="P223" s="144"/>
    </row>
    <row r="224" spans="5:16" ht="13.8" x14ac:dyDescent="0.25">
      <c r="E224" s="146"/>
      <c r="F224" s="140"/>
      <c r="G224" s="141"/>
      <c r="H224" s="141"/>
      <c r="I224" s="142"/>
      <c r="J224" s="141"/>
      <c r="K224" s="141"/>
      <c r="L224" s="142"/>
      <c r="M224" s="142"/>
      <c r="N224" s="143"/>
      <c r="O224" s="143"/>
      <c r="P224" s="144"/>
    </row>
    <row r="225" spans="5:16" ht="13.8" x14ac:dyDescent="0.25">
      <c r="E225" s="146"/>
      <c r="F225" s="140"/>
      <c r="G225" s="141"/>
      <c r="H225" s="141"/>
      <c r="I225" s="142"/>
      <c r="J225" s="141"/>
      <c r="K225" s="141"/>
      <c r="L225" s="142"/>
      <c r="M225" s="142"/>
      <c r="N225" s="143"/>
      <c r="O225" s="143"/>
      <c r="P225" s="144"/>
    </row>
    <row r="226" spans="5:16" ht="13.8" x14ac:dyDescent="0.25">
      <c r="E226" s="146"/>
      <c r="F226" s="140"/>
      <c r="G226" s="141"/>
      <c r="H226" s="141"/>
      <c r="I226" s="142"/>
      <c r="J226" s="141"/>
      <c r="K226" s="141"/>
      <c r="L226" s="142"/>
      <c r="M226" s="142"/>
      <c r="N226" s="143"/>
      <c r="O226" s="143"/>
      <c r="P226" s="144"/>
    </row>
    <row r="227" spans="5:16" ht="13.8" x14ac:dyDescent="0.25">
      <c r="E227" s="139"/>
      <c r="F227" s="140"/>
      <c r="G227" s="141"/>
      <c r="H227" s="141"/>
      <c r="I227" s="142"/>
      <c r="J227" s="141"/>
      <c r="K227" s="141"/>
      <c r="L227" s="142"/>
      <c r="M227" s="142"/>
      <c r="N227" s="143"/>
      <c r="O227" s="145"/>
      <c r="P227" s="144"/>
    </row>
    <row r="228" spans="5:16" ht="13.8" x14ac:dyDescent="0.25">
      <c r="E228" s="146"/>
      <c r="F228" s="140"/>
      <c r="G228" s="141"/>
      <c r="H228" s="141"/>
      <c r="I228" s="142"/>
      <c r="J228" s="141"/>
      <c r="K228" s="141"/>
      <c r="L228" s="142"/>
      <c r="M228" s="142"/>
      <c r="N228" s="143"/>
      <c r="O228" s="143"/>
      <c r="P228" s="144"/>
    </row>
    <row r="229" spans="5:16" ht="13.8" x14ac:dyDescent="0.25">
      <c r="E229" s="146"/>
      <c r="F229" s="140"/>
      <c r="G229" s="141"/>
      <c r="H229" s="141"/>
      <c r="I229" s="142"/>
      <c r="J229" s="141"/>
      <c r="K229" s="141"/>
      <c r="L229" s="142"/>
      <c r="M229" s="142"/>
      <c r="N229" s="143"/>
      <c r="O229" s="143"/>
      <c r="P229" s="144"/>
    </row>
    <row r="230" spans="5:16" ht="13.8" x14ac:dyDescent="0.25">
      <c r="E230" s="146"/>
      <c r="F230" s="140"/>
      <c r="G230" s="141"/>
      <c r="H230" s="141"/>
      <c r="I230" s="142"/>
      <c r="J230" s="141"/>
      <c r="K230" s="141"/>
      <c r="L230" s="142"/>
      <c r="M230" s="142"/>
      <c r="N230" s="143"/>
      <c r="O230" s="143"/>
      <c r="P230" s="144"/>
    </row>
    <row r="231" spans="5:16" ht="13.8" x14ac:dyDescent="0.25">
      <c r="E231" s="146"/>
      <c r="F231" s="140"/>
      <c r="G231" s="141"/>
      <c r="H231" s="141"/>
      <c r="I231" s="142"/>
      <c r="J231" s="141"/>
      <c r="K231" s="141"/>
      <c r="L231" s="142"/>
      <c r="M231" s="142"/>
      <c r="N231" s="143"/>
      <c r="O231" s="143"/>
      <c r="P231" s="144"/>
    </row>
    <row r="232" spans="5:16" ht="13.8" x14ac:dyDescent="0.25">
      <c r="E232" s="154"/>
      <c r="F232" s="140"/>
      <c r="G232" s="141"/>
      <c r="H232" s="141"/>
      <c r="I232" s="142"/>
      <c r="J232" s="141"/>
      <c r="K232" s="141"/>
      <c r="L232" s="142"/>
      <c r="M232" s="142"/>
      <c r="N232" s="143"/>
      <c r="O232" s="143"/>
      <c r="P232" s="144"/>
    </row>
    <row r="233" spans="5:16" ht="13.8" x14ac:dyDescent="0.25">
      <c r="E233" s="139"/>
      <c r="F233" s="140"/>
      <c r="G233" s="141"/>
      <c r="H233" s="141"/>
      <c r="I233" s="142"/>
      <c r="J233" s="141"/>
      <c r="K233" s="141"/>
      <c r="L233" s="142"/>
      <c r="M233" s="142"/>
      <c r="N233" s="143"/>
      <c r="O233" s="147"/>
      <c r="P233" s="144"/>
    </row>
    <row r="234" spans="5:16" ht="13.8" x14ac:dyDescent="0.25">
      <c r="E234" s="139"/>
      <c r="F234" s="140"/>
      <c r="G234" s="141"/>
      <c r="H234" s="141"/>
      <c r="I234" s="142"/>
      <c r="J234" s="152"/>
      <c r="K234" s="141"/>
      <c r="L234" s="142"/>
      <c r="M234" s="141"/>
      <c r="N234" s="143"/>
      <c r="O234" s="143"/>
      <c r="P234" s="144"/>
    </row>
    <row r="235" spans="5:16" ht="13.8" x14ac:dyDescent="0.25">
      <c r="E235" s="139"/>
      <c r="F235" s="140"/>
      <c r="G235" s="141"/>
      <c r="H235" s="141"/>
      <c r="I235" s="142"/>
      <c r="J235" s="152"/>
      <c r="K235" s="141"/>
      <c r="L235" s="142"/>
      <c r="M235" s="141"/>
      <c r="N235" s="143"/>
      <c r="O235" s="143"/>
      <c r="P235" s="144"/>
    </row>
    <row r="236" spans="5:16" ht="13.8" x14ac:dyDescent="0.25">
      <c r="E236" s="139"/>
      <c r="F236" s="140"/>
      <c r="G236" s="141"/>
      <c r="H236" s="141"/>
      <c r="I236" s="142"/>
      <c r="J236" s="152"/>
      <c r="K236" s="141"/>
      <c r="L236" s="142"/>
      <c r="M236" s="141"/>
      <c r="N236" s="143"/>
      <c r="O236" s="143"/>
      <c r="P236" s="144"/>
    </row>
    <row r="237" spans="5:16" ht="13.8" x14ac:dyDescent="0.25">
      <c r="E237" s="139"/>
      <c r="F237" s="140"/>
      <c r="G237" s="141"/>
      <c r="H237" s="141"/>
      <c r="I237" s="142"/>
      <c r="J237" s="152"/>
      <c r="K237" s="141"/>
      <c r="L237" s="142"/>
      <c r="M237" s="141"/>
      <c r="N237" s="143"/>
      <c r="O237" s="147"/>
      <c r="P237" s="144"/>
    </row>
    <row r="238" spans="5:16" ht="13.8" x14ac:dyDescent="0.25">
      <c r="E238" s="151"/>
      <c r="F238" s="140"/>
      <c r="G238" s="141"/>
      <c r="H238" s="141"/>
      <c r="I238" s="142"/>
      <c r="J238" s="152"/>
      <c r="K238" s="141"/>
      <c r="L238" s="142"/>
      <c r="M238" s="142"/>
      <c r="N238" s="143"/>
      <c r="O238" s="143"/>
      <c r="P238" s="144"/>
    </row>
    <row r="239" spans="5:16" ht="13.8" x14ac:dyDescent="0.25">
      <c r="E239" s="151"/>
      <c r="F239" s="140"/>
      <c r="G239" s="141"/>
      <c r="H239" s="141"/>
      <c r="I239" s="142"/>
      <c r="J239" s="152"/>
      <c r="K239" s="141"/>
      <c r="L239" s="142"/>
      <c r="M239" s="142"/>
      <c r="N239" s="143"/>
      <c r="O239" s="143"/>
      <c r="P239" s="144"/>
    </row>
    <row r="240" spans="5:16" ht="13.8" x14ac:dyDescent="0.25">
      <c r="E240" s="139"/>
      <c r="F240" s="140"/>
      <c r="G240" s="141"/>
      <c r="H240" s="141"/>
      <c r="I240" s="142"/>
      <c r="J240" s="140"/>
      <c r="K240" s="140"/>
      <c r="L240" s="142"/>
      <c r="M240" s="142"/>
      <c r="N240" s="143"/>
      <c r="O240" s="145"/>
      <c r="P240" s="144"/>
    </row>
    <row r="241" spans="5:16" ht="13.8" x14ac:dyDescent="0.25">
      <c r="E241" s="151"/>
      <c r="F241" s="140"/>
      <c r="G241" s="141"/>
      <c r="H241" s="141"/>
      <c r="I241" s="142"/>
      <c r="J241" s="141"/>
      <c r="K241" s="141"/>
      <c r="L241" s="142"/>
      <c r="M241" s="142"/>
      <c r="N241" s="143"/>
      <c r="O241" s="143"/>
      <c r="P241" s="144"/>
    </row>
    <row r="242" spans="5:16" ht="13.8" x14ac:dyDescent="0.25">
      <c r="E242" s="151"/>
      <c r="F242" s="140"/>
      <c r="G242" s="141"/>
      <c r="H242" s="141"/>
      <c r="I242" s="142"/>
      <c r="J242" s="141"/>
      <c r="K242" s="141"/>
      <c r="L242" s="142"/>
      <c r="M242" s="142"/>
      <c r="N242" s="143"/>
      <c r="O242" s="143"/>
      <c r="P242" s="144"/>
    </row>
    <row r="243" spans="5:16" ht="13.8" x14ac:dyDescent="0.25">
      <c r="E243" s="139"/>
      <c r="F243" s="140"/>
      <c r="G243" s="141"/>
      <c r="H243" s="141"/>
      <c r="I243" s="142"/>
      <c r="J243" s="141"/>
      <c r="K243" s="141"/>
      <c r="L243" s="142"/>
      <c r="M243" s="142"/>
      <c r="N243" s="143"/>
      <c r="O243" s="143"/>
      <c r="P243" s="144"/>
    </row>
    <row r="244" spans="5:16" ht="13.8" x14ac:dyDescent="0.25">
      <c r="E244" s="139"/>
      <c r="F244" s="140"/>
      <c r="G244" s="141"/>
      <c r="H244" s="141"/>
      <c r="I244" s="142"/>
      <c r="J244" s="141"/>
      <c r="K244" s="141"/>
      <c r="L244" s="142"/>
      <c r="M244" s="142"/>
      <c r="N244" s="143"/>
      <c r="O244" s="147"/>
      <c r="P244" s="144"/>
    </row>
    <row r="245" spans="5:16" ht="13.8" x14ac:dyDescent="0.25">
      <c r="E245" s="151"/>
      <c r="F245" s="140"/>
      <c r="G245" s="141"/>
      <c r="H245" s="141"/>
      <c r="I245" s="142"/>
      <c r="J245" s="141"/>
      <c r="K245" s="141"/>
      <c r="L245" s="142"/>
      <c r="M245" s="142"/>
      <c r="N245" s="143"/>
      <c r="O245" s="143"/>
      <c r="P245" s="144"/>
    </row>
    <row r="246" spans="5:16" ht="13.8" x14ac:dyDescent="0.25">
      <c r="E246" s="151"/>
      <c r="F246" s="140"/>
      <c r="G246" s="141"/>
      <c r="H246" s="141"/>
      <c r="I246" s="142"/>
      <c r="J246" s="141"/>
      <c r="K246" s="141"/>
      <c r="L246" s="142"/>
      <c r="M246" s="142"/>
      <c r="N246" s="143"/>
      <c r="O246" s="143"/>
      <c r="P246" s="144"/>
    </row>
    <row r="247" spans="5:16" ht="13.8" x14ac:dyDescent="0.25">
      <c r="E247" s="139"/>
      <c r="F247" s="140"/>
      <c r="G247" s="141"/>
      <c r="H247" s="141"/>
      <c r="I247" s="142"/>
      <c r="J247" s="141"/>
      <c r="K247" s="141"/>
      <c r="L247" s="142"/>
      <c r="M247" s="142"/>
      <c r="N247" s="143"/>
      <c r="O247" s="145"/>
      <c r="P247" s="144"/>
    </row>
    <row r="248" spans="5:16" ht="13.8" x14ac:dyDescent="0.25">
      <c r="E248" s="139"/>
      <c r="F248" s="140"/>
      <c r="G248" s="141"/>
      <c r="H248" s="141"/>
      <c r="I248" s="142"/>
      <c r="J248" s="140"/>
      <c r="K248" s="141"/>
      <c r="L248" s="142"/>
      <c r="M248" s="142"/>
      <c r="N248" s="143"/>
      <c r="O248" s="147"/>
      <c r="P248" s="147"/>
    </row>
    <row r="249" spans="5:16" ht="13.8" x14ac:dyDescent="0.25">
      <c r="E249" s="146"/>
      <c r="F249" s="140"/>
      <c r="G249" s="141"/>
      <c r="H249" s="141"/>
      <c r="I249" s="142"/>
      <c r="J249" s="140"/>
      <c r="K249" s="155"/>
      <c r="L249" s="142"/>
      <c r="M249" s="142"/>
      <c r="N249" s="156"/>
      <c r="O249" s="147"/>
      <c r="P249" s="147"/>
    </row>
    <row r="250" spans="5:16" ht="13.8" x14ac:dyDescent="0.25">
      <c r="E250" s="146"/>
      <c r="F250" s="140"/>
      <c r="G250" s="141"/>
      <c r="H250" s="141"/>
      <c r="I250" s="142"/>
      <c r="J250" s="140"/>
      <c r="K250" s="155"/>
      <c r="L250" s="142"/>
      <c r="M250" s="142"/>
      <c r="N250" s="156"/>
      <c r="O250" s="147"/>
      <c r="P250" s="147"/>
    </row>
    <row r="251" spans="5:16" ht="13.8" x14ac:dyDescent="0.25">
      <c r="E251" s="151"/>
      <c r="F251" s="140"/>
      <c r="G251" s="141"/>
      <c r="H251" s="141"/>
      <c r="I251" s="142"/>
      <c r="J251" s="140"/>
      <c r="K251" s="155"/>
      <c r="L251" s="142"/>
      <c r="M251" s="142"/>
      <c r="N251" s="156"/>
      <c r="O251" s="147"/>
      <c r="P251" s="147"/>
    </row>
    <row r="252" spans="5:16" ht="13.8" x14ac:dyDescent="0.25">
      <c r="E252" s="151"/>
      <c r="F252" s="140"/>
      <c r="G252" s="141"/>
      <c r="H252" s="141"/>
      <c r="I252" s="142"/>
      <c r="J252" s="140"/>
      <c r="K252" s="155"/>
      <c r="L252" s="142"/>
      <c r="M252" s="142"/>
      <c r="N252" s="156"/>
      <c r="O252" s="147"/>
      <c r="P252" s="147"/>
    </row>
    <row r="253" spans="5:16" ht="13.8" x14ac:dyDescent="0.25">
      <c r="E253" s="139"/>
      <c r="F253" s="140"/>
      <c r="G253" s="141"/>
      <c r="H253" s="141"/>
      <c r="I253" s="142"/>
      <c r="J253" s="140"/>
      <c r="K253" s="155"/>
      <c r="L253" s="142"/>
      <c r="M253" s="142"/>
      <c r="N253" s="156"/>
      <c r="O253" s="147"/>
      <c r="P253" s="147"/>
    </row>
  </sheetData>
  <mergeCells count="18">
    <mergeCell ref="M11:M12"/>
    <mergeCell ref="N11:N12"/>
    <mergeCell ref="O11:O12"/>
    <mergeCell ref="P11:P12"/>
    <mergeCell ref="E11:E12"/>
    <mergeCell ref="F11:F12"/>
    <mergeCell ref="G11:G12"/>
    <mergeCell ref="H11:H12"/>
    <mergeCell ref="I11:L12"/>
    <mergeCell ref="F7:P7"/>
    <mergeCell ref="E9:P9"/>
    <mergeCell ref="M10:P10"/>
    <mergeCell ref="E1:N1"/>
    <mergeCell ref="N2:P2"/>
    <mergeCell ref="H3:P3"/>
    <mergeCell ref="E4:P4"/>
    <mergeCell ref="F5:P5"/>
    <mergeCell ref="N6:P6"/>
  </mergeCells>
  <conditionalFormatting sqref="A134:D136">
    <cfRule type="expression" dxfId="13" priority="6" stopIfTrue="1">
      <formula>$F134=""</formula>
    </cfRule>
    <cfRule type="expression" dxfId="12" priority="7" stopIfTrue="1">
      <formula>AND($H134="",$F134&lt;&gt;"")</formula>
    </cfRule>
  </conditionalFormatting>
  <conditionalFormatting sqref="A14:I14">
    <cfRule type="expression" dxfId="11" priority="8" stopIfTrue="1">
      <formula>$C14=""</formula>
    </cfRule>
    <cfRule type="expression" dxfId="10" priority="9" stopIfTrue="1">
      <formula>$E14&lt;&gt;""</formula>
    </cfRule>
  </conditionalFormatting>
  <conditionalFormatting sqref="A142">
    <cfRule type="expression" dxfId="9" priority="10" stopIfTrue="1">
      <formula>$H142=""</formula>
    </cfRule>
    <cfRule type="expression" dxfId="8" priority="11" stopIfTrue="1">
      <formula>AND($I142="",$H142&lt;&gt;"")</formula>
    </cfRule>
  </conditionalFormatting>
  <conditionalFormatting sqref="H23:H25">
    <cfRule type="expression" dxfId="7" priority="4" stopIfTrue="1">
      <formula>$I23=""</formula>
    </cfRule>
    <cfRule type="expression" dxfId="6" priority="5" stopIfTrue="1">
      <formula>AND($K23="",$I23&lt;&gt;"")</formula>
    </cfRule>
  </conditionalFormatting>
  <conditionalFormatting sqref="M23:M25">
    <cfRule type="expression" dxfId="5" priority="2" stopIfTrue="1">
      <formula>$J23=""</formula>
    </cfRule>
    <cfRule type="expression" dxfId="4" priority="3" stopIfTrue="1">
      <formula>AND($L23="",$J23&lt;&gt;"")</formula>
    </cfRule>
  </conditionalFormatting>
  <conditionalFormatting sqref="F5:F6">
    <cfRule type="expression" dxfId="3" priority="1" stopIfTrue="1">
      <formula>#REF!&lt;&gt;""</formula>
    </cfRule>
  </conditionalFormatting>
  <pageMargins left="0.59055118110236227" right="0" top="0.39370078740157483" bottom="0" header="0" footer="0"/>
  <pageSetup paperSize="9" scale="75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6"/>
  <sheetViews>
    <sheetView topLeftCell="A4" zoomScaleNormal="100" zoomScaleSheetLayoutView="100" workbookViewId="0">
      <selection activeCell="C6" sqref="C6:F6"/>
    </sheetView>
  </sheetViews>
  <sheetFormatPr defaultRowHeight="13.2" x14ac:dyDescent="0.25"/>
  <cols>
    <col min="1" max="1" width="0.44140625" style="166" customWidth="1"/>
    <col min="2" max="2" width="28.5546875" style="166" customWidth="1"/>
    <col min="3" max="3" width="64.33203125" style="166" customWidth="1"/>
    <col min="4" max="4" width="11.109375" style="166" customWidth="1"/>
    <col min="5" max="5" width="10.44140625" style="166" customWidth="1"/>
    <col min="6" max="6" width="10.6640625" style="166" customWidth="1"/>
    <col min="7" max="256" width="9.109375" style="166"/>
    <col min="257" max="257" width="0.88671875" style="166" customWidth="1"/>
    <col min="258" max="258" width="28.5546875" style="166" customWidth="1"/>
    <col min="259" max="259" width="65.44140625" style="166" customWidth="1"/>
    <col min="260" max="260" width="11.5546875" style="166" customWidth="1"/>
    <col min="261" max="261" width="10.88671875" style="166" customWidth="1"/>
    <col min="262" max="262" width="11.5546875" style="166" customWidth="1"/>
    <col min="263" max="512" width="9.109375" style="166"/>
    <col min="513" max="513" width="0.88671875" style="166" customWidth="1"/>
    <col min="514" max="514" width="28.5546875" style="166" customWidth="1"/>
    <col min="515" max="515" width="65.44140625" style="166" customWidth="1"/>
    <col min="516" max="516" width="11.5546875" style="166" customWidth="1"/>
    <col min="517" max="517" width="10.88671875" style="166" customWidth="1"/>
    <col min="518" max="518" width="11.5546875" style="166" customWidth="1"/>
    <col min="519" max="768" width="9.109375" style="166"/>
    <col min="769" max="769" width="0.88671875" style="166" customWidth="1"/>
    <col min="770" max="770" width="28.5546875" style="166" customWidth="1"/>
    <col min="771" max="771" width="65.44140625" style="166" customWidth="1"/>
    <col min="772" max="772" width="11.5546875" style="166" customWidth="1"/>
    <col min="773" max="773" width="10.88671875" style="166" customWidth="1"/>
    <col min="774" max="774" width="11.5546875" style="166" customWidth="1"/>
    <col min="775" max="1024" width="9.109375" style="166"/>
    <col min="1025" max="1025" width="0.88671875" style="166" customWidth="1"/>
    <col min="1026" max="1026" width="28.5546875" style="166" customWidth="1"/>
    <col min="1027" max="1027" width="65.44140625" style="166" customWidth="1"/>
    <col min="1028" max="1028" width="11.5546875" style="166" customWidth="1"/>
    <col min="1029" max="1029" width="10.88671875" style="166" customWidth="1"/>
    <col min="1030" max="1030" width="11.5546875" style="166" customWidth="1"/>
    <col min="1031" max="1280" width="9.109375" style="166"/>
    <col min="1281" max="1281" width="0.88671875" style="166" customWidth="1"/>
    <col min="1282" max="1282" width="28.5546875" style="166" customWidth="1"/>
    <col min="1283" max="1283" width="65.44140625" style="166" customWidth="1"/>
    <col min="1284" max="1284" width="11.5546875" style="166" customWidth="1"/>
    <col min="1285" max="1285" width="10.88671875" style="166" customWidth="1"/>
    <col min="1286" max="1286" width="11.5546875" style="166" customWidth="1"/>
    <col min="1287" max="1536" width="9.109375" style="166"/>
    <col min="1537" max="1537" width="0.88671875" style="166" customWidth="1"/>
    <col min="1538" max="1538" width="28.5546875" style="166" customWidth="1"/>
    <col min="1539" max="1539" width="65.44140625" style="166" customWidth="1"/>
    <col min="1540" max="1540" width="11.5546875" style="166" customWidth="1"/>
    <col min="1541" max="1541" width="10.88671875" style="166" customWidth="1"/>
    <col min="1542" max="1542" width="11.5546875" style="166" customWidth="1"/>
    <col min="1543" max="1792" width="9.109375" style="166"/>
    <col min="1793" max="1793" width="0.88671875" style="166" customWidth="1"/>
    <col min="1794" max="1794" width="28.5546875" style="166" customWidth="1"/>
    <col min="1795" max="1795" width="65.44140625" style="166" customWidth="1"/>
    <col min="1796" max="1796" width="11.5546875" style="166" customWidth="1"/>
    <col min="1797" max="1797" width="10.88671875" style="166" customWidth="1"/>
    <col min="1798" max="1798" width="11.5546875" style="166" customWidth="1"/>
    <col min="1799" max="2048" width="9.109375" style="166"/>
    <col min="2049" max="2049" width="0.88671875" style="166" customWidth="1"/>
    <col min="2050" max="2050" width="28.5546875" style="166" customWidth="1"/>
    <col min="2051" max="2051" width="65.44140625" style="166" customWidth="1"/>
    <col min="2052" max="2052" width="11.5546875" style="166" customWidth="1"/>
    <col min="2053" max="2053" width="10.88671875" style="166" customWidth="1"/>
    <col min="2054" max="2054" width="11.5546875" style="166" customWidth="1"/>
    <col min="2055" max="2304" width="9.109375" style="166"/>
    <col min="2305" max="2305" width="0.88671875" style="166" customWidth="1"/>
    <col min="2306" max="2306" width="28.5546875" style="166" customWidth="1"/>
    <col min="2307" max="2307" width="65.44140625" style="166" customWidth="1"/>
    <col min="2308" max="2308" width="11.5546875" style="166" customWidth="1"/>
    <col min="2309" max="2309" width="10.88671875" style="166" customWidth="1"/>
    <col min="2310" max="2310" width="11.5546875" style="166" customWidth="1"/>
    <col min="2311" max="2560" width="9.109375" style="166"/>
    <col min="2561" max="2561" width="0.88671875" style="166" customWidth="1"/>
    <col min="2562" max="2562" width="28.5546875" style="166" customWidth="1"/>
    <col min="2563" max="2563" width="65.44140625" style="166" customWidth="1"/>
    <col min="2564" max="2564" width="11.5546875" style="166" customWidth="1"/>
    <col min="2565" max="2565" width="10.88671875" style="166" customWidth="1"/>
    <col min="2566" max="2566" width="11.5546875" style="166" customWidth="1"/>
    <col min="2567" max="2816" width="9.109375" style="166"/>
    <col min="2817" max="2817" width="0.88671875" style="166" customWidth="1"/>
    <col min="2818" max="2818" width="28.5546875" style="166" customWidth="1"/>
    <col min="2819" max="2819" width="65.44140625" style="166" customWidth="1"/>
    <col min="2820" max="2820" width="11.5546875" style="166" customWidth="1"/>
    <col min="2821" max="2821" width="10.88671875" style="166" customWidth="1"/>
    <col min="2822" max="2822" width="11.5546875" style="166" customWidth="1"/>
    <col min="2823" max="3072" width="9.109375" style="166"/>
    <col min="3073" max="3073" width="0.88671875" style="166" customWidth="1"/>
    <col min="3074" max="3074" width="28.5546875" style="166" customWidth="1"/>
    <col min="3075" max="3075" width="65.44140625" style="166" customWidth="1"/>
    <col min="3076" max="3076" width="11.5546875" style="166" customWidth="1"/>
    <col min="3077" max="3077" width="10.88671875" style="166" customWidth="1"/>
    <col min="3078" max="3078" width="11.5546875" style="166" customWidth="1"/>
    <col min="3079" max="3328" width="9.109375" style="166"/>
    <col min="3329" max="3329" width="0.88671875" style="166" customWidth="1"/>
    <col min="3330" max="3330" width="28.5546875" style="166" customWidth="1"/>
    <col min="3331" max="3331" width="65.44140625" style="166" customWidth="1"/>
    <col min="3332" max="3332" width="11.5546875" style="166" customWidth="1"/>
    <col min="3333" max="3333" width="10.88671875" style="166" customWidth="1"/>
    <col min="3334" max="3334" width="11.5546875" style="166" customWidth="1"/>
    <col min="3335" max="3584" width="9.109375" style="166"/>
    <col min="3585" max="3585" width="0.88671875" style="166" customWidth="1"/>
    <col min="3586" max="3586" width="28.5546875" style="166" customWidth="1"/>
    <col min="3587" max="3587" width="65.44140625" style="166" customWidth="1"/>
    <col min="3588" max="3588" width="11.5546875" style="166" customWidth="1"/>
    <col min="3589" max="3589" width="10.88671875" style="166" customWidth="1"/>
    <col min="3590" max="3590" width="11.5546875" style="166" customWidth="1"/>
    <col min="3591" max="3840" width="9.109375" style="166"/>
    <col min="3841" max="3841" width="0.88671875" style="166" customWidth="1"/>
    <col min="3842" max="3842" width="28.5546875" style="166" customWidth="1"/>
    <col min="3843" max="3843" width="65.44140625" style="166" customWidth="1"/>
    <col min="3844" max="3844" width="11.5546875" style="166" customWidth="1"/>
    <col min="3845" max="3845" width="10.88671875" style="166" customWidth="1"/>
    <col min="3846" max="3846" width="11.5546875" style="166" customWidth="1"/>
    <col min="3847" max="4096" width="9.109375" style="166"/>
    <col min="4097" max="4097" width="0.88671875" style="166" customWidth="1"/>
    <col min="4098" max="4098" width="28.5546875" style="166" customWidth="1"/>
    <col min="4099" max="4099" width="65.44140625" style="166" customWidth="1"/>
    <col min="4100" max="4100" width="11.5546875" style="166" customWidth="1"/>
    <col min="4101" max="4101" width="10.88671875" style="166" customWidth="1"/>
    <col min="4102" max="4102" width="11.5546875" style="166" customWidth="1"/>
    <col min="4103" max="4352" width="9.109375" style="166"/>
    <col min="4353" max="4353" width="0.88671875" style="166" customWidth="1"/>
    <col min="4354" max="4354" width="28.5546875" style="166" customWidth="1"/>
    <col min="4355" max="4355" width="65.44140625" style="166" customWidth="1"/>
    <col min="4356" max="4356" width="11.5546875" style="166" customWidth="1"/>
    <col min="4357" max="4357" width="10.88671875" style="166" customWidth="1"/>
    <col min="4358" max="4358" width="11.5546875" style="166" customWidth="1"/>
    <col min="4359" max="4608" width="9.109375" style="166"/>
    <col min="4609" max="4609" width="0.88671875" style="166" customWidth="1"/>
    <col min="4610" max="4610" width="28.5546875" style="166" customWidth="1"/>
    <col min="4611" max="4611" width="65.44140625" style="166" customWidth="1"/>
    <col min="4612" max="4612" width="11.5546875" style="166" customWidth="1"/>
    <col min="4613" max="4613" width="10.88671875" style="166" customWidth="1"/>
    <col min="4614" max="4614" width="11.5546875" style="166" customWidth="1"/>
    <col min="4615" max="4864" width="9.109375" style="166"/>
    <col min="4865" max="4865" width="0.88671875" style="166" customWidth="1"/>
    <col min="4866" max="4866" width="28.5546875" style="166" customWidth="1"/>
    <col min="4867" max="4867" width="65.44140625" style="166" customWidth="1"/>
    <col min="4868" max="4868" width="11.5546875" style="166" customWidth="1"/>
    <col min="4869" max="4869" width="10.88671875" style="166" customWidth="1"/>
    <col min="4870" max="4870" width="11.5546875" style="166" customWidth="1"/>
    <col min="4871" max="5120" width="9.109375" style="166"/>
    <col min="5121" max="5121" width="0.88671875" style="166" customWidth="1"/>
    <col min="5122" max="5122" width="28.5546875" style="166" customWidth="1"/>
    <col min="5123" max="5123" width="65.44140625" style="166" customWidth="1"/>
    <col min="5124" max="5124" width="11.5546875" style="166" customWidth="1"/>
    <col min="5125" max="5125" width="10.88671875" style="166" customWidth="1"/>
    <col min="5126" max="5126" width="11.5546875" style="166" customWidth="1"/>
    <col min="5127" max="5376" width="9.109375" style="166"/>
    <col min="5377" max="5377" width="0.88671875" style="166" customWidth="1"/>
    <col min="5378" max="5378" width="28.5546875" style="166" customWidth="1"/>
    <col min="5379" max="5379" width="65.44140625" style="166" customWidth="1"/>
    <col min="5380" max="5380" width="11.5546875" style="166" customWidth="1"/>
    <col min="5381" max="5381" width="10.88671875" style="166" customWidth="1"/>
    <col min="5382" max="5382" width="11.5546875" style="166" customWidth="1"/>
    <col min="5383" max="5632" width="9.109375" style="166"/>
    <col min="5633" max="5633" width="0.88671875" style="166" customWidth="1"/>
    <col min="5634" max="5634" width="28.5546875" style="166" customWidth="1"/>
    <col min="5635" max="5635" width="65.44140625" style="166" customWidth="1"/>
    <col min="5636" max="5636" width="11.5546875" style="166" customWidth="1"/>
    <col min="5637" max="5637" width="10.88671875" style="166" customWidth="1"/>
    <col min="5638" max="5638" width="11.5546875" style="166" customWidth="1"/>
    <col min="5639" max="5888" width="9.109375" style="166"/>
    <col min="5889" max="5889" width="0.88671875" style="166" customWidth="1"/>
    <col min="5890" max="5890" width="28.5546875" style="166" customWidth="1"/>
    <col min="5891" max="5891" width="65.44140625" style="166" customWidth="1"/>
    <col min="5892" max="5892" width="11.5546875" style="166" customWidth="1"/>
    <col min="5893" max="5893" width="10.88671875" style="166" customWidth="1"/>
    <col min="5894" max="5894" width="11.5546875" style="166" customWidth="1"/>
    <col min="5895" max="6144" width="9.109375" style="166"/>
    <col min="6145" max="6145" width="0.88671875" style="166" customWidth="1"/>
    <col min="6146" max="6146" width="28.5546875" style="166" customWidth="1"/>
    <col min="6147" max="6147" width="65.44140625" style="166" customWidth="1"/>
    <col min="6148" max="6148" width="11.5546875" style="166" customWidth="1"/>
    <col min="6149" max="6149" width="10.88671875" style="166" customWidth="1"/>
    <col min="6150" max="6150" width="11.5546875" style="166" customWidth="1"/>
    <col min="6151" max="6400" width="9.109375" style="166"/>
    <col min="6401" max="6401" width="0.88671875" style="166" customWidth="1"/>
    <col min="6402" max="6402" width="28.5546875" style="166" customWidth="1"/>
    <col min="6403" max="6403" width="65.44140625" style="166" customWidth="1"/>
    <col min="6404" max="6404" width="11.5546875" style="166" customWidth="1"/>
    <col min="6405" max="6405" width="10.88671875" style="166" customWidth="1"/>
    <col min="6406" max="6406" width="11.5546875" style="166" customWidth="1"/>
    <col min="6407" max="6656" width="9.109375" style="166"/>
    <col min="6657" max="6657" width="0.88671875" style="166" customWidth="1"/>
    <col min="6658" max="6658" width="28.5546875" style="166" customWidth="1"/>
    <col min="6659" max="6659" width="65.44140625" style="166" customWidth="1"/>
    <col min="6660" max="6660" width="11.5546875" style="166" customWidth="1"/>
    <col min="6661" max="6661" width="10.88671875" style="166" customWidth="1"/>
    <col min="6662" max="6662" width="11.5546875" style="166" customWidth="1"/>
    <col min="6663" max="6912" width="9.109375" style="166"/>
    <col min="6913" max="6913" width="0.88671875" style="166" customWidth="1"/>
    <col min="6914" max="6914" width="28.5546875" style="166" customWidth="1"/>
    <col min="6915" max="6915" width="65.44140625" style="166" customWidth="1"/>
    <col min="6916" max="6916" width="11.5546875" style="166" customWidth="1"/>
    <col min="6917" max="6917" width="10.88671875" style="166" customWidth="1"/>
    <col min="6918" max="6918" width="11.5546875" style="166" customWidth="1"/>
    <col min="6919" max="7168" width="9.109375" style="166"/>
    <col min="7169" max="7169" width="0.88671875" style="166" customWidth="1"/>
    <col min="7170" max="7170" width="28.5546875" style="166" customWidth="1"/>
    <col min="7171" max="7171" width="65.44140625" style="166" customWidth="1"/>
    <col min="7172" max="7172" width="11.5546875" style="166" customWidth="1"/>
    <col min="7173" max="7173" width="10.88671875" style="166" customWidth="1"/>
    <col min="7174" max="7174" width="11.5546875" style="166" customWidth="1"/>
    <col min="7175" max="7424" width="9.109375" style="166"/>
    <col min="7425" max="7425" width="0.88671875" style="166" customWidth="1"/>
    <col min="7426" max="7426" width="28.5546875" style="166" customWidth="1"/>
    <col min="7427" max="7427" width="65.44140625" style="166" customWidth="1"/>
    <col min="7428" max="7428" width="11.5546875" style="166" customWidth="1"/>
    <col min="7429" max="7429" width="10.88671875" style="166" customWidth="1"/>
    <col min="7430" max="7430" width="11.5546875" style="166" customWidth="1"/>
    <col min="7431" max="7680" width="9.109375" style="166"/>
    <col min="7681" max="7681" width="0.88671875" style="166" customWidth="1"/>
    <col min="7682" max="7682" width="28.5546875" style="166" customWidth="1"/>
    <col min="7683" max="7683" width="65.44140625" style="166" customWidth="1"/>
    <col min="7684" max="7684" width="11.5546875" style="166" customWidth="1"/>
    <col min="7685" max="7685" width="10.88671875" style="166" customWidth="1"/>
    <col min="7686" max="7686" width="11.5546875" style="166" customWidth="1"/>
    <col min="7687" max="7936" width="9.109375" style="166"/>
    <col min="7937" max="7937" width="0.88671875" style="166" customWidth="1"/>
    <col min="7938" max="7938" width="28.5546875" style="166" customWidth="1"/>
    <col min="7939" max="7939" width="65.44140625" style="166" customWidth="1"/>
    <col min="7940" max="7940" width="11.5546875" style="166" customWidth="1"/>
    <col min="7941" max="7941" width="10.88671875" style="166" customWidth="1"/>
    <col min="7942" max="7942" width="11.5546875" style="166" customWidth="1"/>
    <col min="7943" max="8192" width="9.109375" style="166"/>
    <col min="8193" max="8193" width="0.88671875" style="166" customWidth="1"/>
    <col min="8194" max="8194" width="28.5546875" style="166" customWidth="1"/>
    <col min="8195" max="8195" width="65.44140625" style="166" customWidth="1"/>
    <col min="8196" max="8196" width="11.5546875" style="166" customWidth="1"/>
    <col min="8197" max="8197" width="10.88671875" style="166" customWidth="1"/>
    <col min="8198" max="8198" width="11.5546875" style="166" customWidth="1"/>
    <col min="8199" max="8448" width="9.109375" style="166"/>
    <col min="8449" max="8449" width="0.88671875" style="166" customWidth="1"/>
    <col min="8450" max="8450" width="28.5546875" style="166" customWidth="1"/>
    <col min="8451" max="8451" width="65.44140625" style="166" customWidth="1"/>
    <col min="8452" max="8452" width="11.5546875" style="166" customWidth="1"/>
    <col min="8453" max="8453" width="10.88671875" style="166" customWidth="1"/>
    <col min="8454" max="8454" width="11.5546875" style="166" customWidth="1"/>
    <col min="8455" max="8704" width="9.109375" style="166"/>
    <col min="8705" max="8705" width="0.88671875" style="166" customWidth="1"/>
    <col min="8706" max="8706" width="28.5546875" style="166" customWidth="1"/>
    <col min="8707" max="8707" width="65.44140625" style="166" customWidth="1"/>
    <col min="8708" max="8708" width="11.5546875" style="166" customWidth="1"/>
    <col min="8709" max="8709" width="10.88671875" style="166" customWidth="1"/>
    <col min="8710" max="8710" width="11.5546875" style="166" customWidth="1"/>
    <col min="8711" max="8960" width="9.109375" style="166"/>
    <col min="8961" max="8961" width="0.88671875" style="166" customWidth="1"/>
    <col min="8962" max="8962" width="28.5546875" style="166" customWidth="1"/>
    <col min="8963" max="8963" width="65.44140625" style="166" customWidth="1"/>
    <col min="8964" max="8964" width="11.5546875" style="166" customWidth="1"/>
    <col min="8965" max="8965" width="10.88671875" style="166" customWidth="1"/>
    <col min="8966" max="8966" width="11.5546875" style="166" customWidth="1"/>
    <col min="8967" max="9216" width="9.109375" style="166"/>
    <col min="9217" max="9217" width="0.88671875" style="166" customWidth="1"/>
    <col min="9218" max="9218" width="28.5546875" style="166" customWidth="1"/>
    <col min="9219" max="9219" width="65.44140625" style="166" customWidth="1"/>
    <col min="9220" max="9220" width="11.5546875" style="166" customWidth="1"/>
    <col min="9221" max="9221" width="10.88671875" style="166" customWidth="1"/>
    <col min="9222" max="9222" width="11.5546875" style="166" customWidth="1"/>
    <col min="9223" max="9472" width="9.109375" style="166"/>
    <col min="9473" max="9473" width="0.88671875" style="166" customWidth="1"/>
    <col min="9474" max="9474" width="28.5546875" style="166" customWidth="1"/>
    <col min="9475" max="9475" width="65.44140625" style="166" customWidth="1"/>
    <col min="9476" max="9476" width="11.5546875" style="166" customWidth="1"/>
    <col min="9477" max="9477" width="10.88671875" style="166" customWidth="1"/>
    <col min="9478" max="9478" width="11.5546875" style="166" customWidth="1"/>
    <col min="9479" max="9728" width="9.109375" style="166"/>
    <col min="9729" max="9729" width="0.88671875" style="166" customWidth="1"/>
    <col min="9730" max="9730" width="28.5546875" style="166" customWidth="1"/>
    <col min="9731" max="9731" width="65.44140625" style="166" customWidth="1"/>
    <col min="9732" max="9732" width="11.5546875" style="166" customWidth="1"/>
    <col min="9733" max="9733" width="10.88671875" style="166" customWidth="1"/>
    <col min="9734" max="9734" width="11.5546875" style="166" customWidth="1"/>
    <col min="9735" max="9984" width="9.109375" style="166"/>
    <col min="9985" max="9985" width="0.88671875" style="166" customWidth="1"/>
    <col min="9986" max="9986" width="28.5546875" style="166" customWidth="1"/>
    <col min="9987" max="9987" width="65.44140625" style="166" customWidth="1"/>
    <col min="9988" max="9988" width="11.5546875" style="166" customWidth="1"/>
    <col min="9989" max="9989" width="10.88671875" style="166" customWidth="1"/>
    <col min="9990" max="9990" width="11.5546875" style="166" customWidth="1"/>
    <col min="9991" max="10240" width="9.109375" style="166"/>
    <col min="10241" max="10241" width="0.88671875" style="166" customWidth="1"/>
    <col min="10242" max="10242" width="28.5546875" style="166" customWidth="1"/>
    <col min="10243" max="10243" width="65.44140625" style="166" customWidth="1"/>
    <col min="10244" max="10244" width="11.5546875" style="166" customWidth="1"/>
    <col min="10245" max="10245" width="10.88671875" style="166" customWidth="1"/>
    <col min="10246" max="10246" width="11.5546875" style="166" customWidth="1"/>
    <col min="10247" max="10496" width="9.109375" style="166"/>
    <col min="10497" max="10497" width="0.88671875" style="166" customWidth="1"/>
    <col min="10498" max="10498" width="28.5546875" style="166" customWidth="1"/>
    <col min="10499" max="10499" width="65.44140625" style="166" customWidth="1"/>
    <col min="10500" max="10500" width="11.5546875" style="166" customWidth="1"/>
    <col min="10501" max="10501" width="10.88671875" style="166" customWidth="1"/>
    <col min="10502" max="10502" width="11.5546875" style="166" customWidth="1"/>
    <col min="10503" max="10752" width="9.109375" style="166"/>
    <col min="10753" max="10753" width="0.88671875" style="166" customWidth="1"/>
    <col min="10754" max="10754" width="28.5546875" style="166" customWidth="1"/>
    <col min="10755" max="10755" width="65.44140625" style="166" customWidth="1"/>
    <col min="10756" max="10756" width="11.5546875" style="166" customWidth="1"/>
    <col min="10757" max="10757" width="10.88671875" style="166" customWidth="1"/>
    <col min="10758" max="10758" width="11.5546875" style="166" customWidth="1"/>
    <col min="10759" max="11008" width="9.109375" style="166"/>
    <col min="11009" max="11009" width="0.88671875" style="166" customWidth="1"/>
    <col min="11010" max="11010" width="28.5546875" style="166" customWidth="1"/>
    <col min="11011" max="11011" width="65.44140625" style="166" customWidth="1"/>
    <col min="11012" max="11012" width="11.5546875" style="166" customWidth="1"/>
    <col min="11013" max="11013" width="10.88671875" style="166" customWidth="1"/>
    <col min="11014" max="11014" width="11.5546875" style="166" customWidth="1"/>
    <col min="11015" max="11264" width="9.109375" style="166"/>
    <col min="11265" max="11265" width="0.88671875" style="166" customWidth="1"/>
    <col min="11266" max="11266" width="28.5546875" style="166" customWidth="1"/>
    <col min="11267" max="11267" width="65.44140625" style="166" customWidth="1"/>
    <col min="11268" max="11268" width="11.5546875" style="166" customWidth="1"/>
    <col min="11269" max="11269" width="10.88671875" style="166" customWidth="1"/>
    <col min="11270" max="11270" width="11.5546875" style="166" customWidth="1"/>
    <col min="11271" max="11520" width="9.109375" style="166"/>
    <col min="11521" max="11521" width="0.88671875" style="166" customWidth="1"/>
    <col min="11522" max="11522" width="28.5546875" style="166" customWidth="1"/>
    <col min="11523" max="11523" width="65.44140625" style="166" customWidth="1"/>
    <col min="11524" max="11524" width="11.5546875" style="166" customWidth="1"/>
    <col min="11525" max="11525" width="10.88671875" style="166" customWidth="1"/>
    <col min="11526" max="11526" width="11.5546875" style="166" customWidth="1"/>
    <col min="11527" max="11776" width="9.109375" style="166"/>
    <col min="11777" max="11777" width="0.88671875" style="166" customWidth="1"/>
    <col min="11778" max="11778" width="28.5546875" style="166" customWidth="1"/>
    <col min="11779" max="11779" width="65.44140625" style="166" customWidth="1"/>
    <col min="11780" max="11780" width="11.5546875" style="166" customWidth="1"/>
    <col min="11781" max="11781" width="10.88671875" style="166" customWidth="1"/>
    <col min="11782" max="11782" width="11.5546875" style="166" customWidth="1"/>
    <col min="11783" max="12032" width="9.109375" style="166"/>
    <col min="12033" max="12033" width="0.88671875" style="166" customWidth="1"/>
    <col min="12034" max="12034" width="28.5546875" style="166" customWidth="1"/>
    <col min="12035" max="12035" width="65.44140625" style="166" customWidth="1"/>
    <col min="12036" max="12036" width="11.5546875" style="166" customWidth="1"/>
    <col min="12037" max="12037" width="10.88671875" style="166" customWidth="1"/>
    <col min="12038" max="12038" width="11.5546875" style="166" customWidth="1"/>
    <col min="12039" max="12288" width="9.109375" style="166"/>
    <col min="12289" max="12289" width="0.88671875" style="166" customWidth="1"/>
    <col min="12290" max="12290" width="28.5546875" style="166" customWidth="1"/>
    <col min="12291" max="12291" width="65.44140625" style="166" customWidth="1"/>
    <col min="12292" max="12292" width="11.5546875" style="166" customWidth="1"/>
    <col min="12293" max="12293" width="10.88671875" style="166" customWidth="1"/>
    <col min="12294" max="12294" width="11.5546875" style="166" customWidth="1"/>
    <col min="12295" max="12544" width="9.109375" style="166"/>
    <col min="12545" max="12545" width="0.88671875" style="166" customWidth="1"/>
    <col min="12546" max="12546" width="28.5546875" style="166" customWidth="1"/>
    <col min="12547" max="12547" width="65.44140625" style="166" customWidth="1"/>
    <col min="12548" max="12548" width="11.5546875" style="166" customWidth="1"/>
    <col min="12549" max="12549" width="10.88671875" style="166" customWidth="1"/>
    <col min="12550" max="12550" width="11.5546875" style="166" customWidth="1"/>
    <col min="12551" max="12800" width="9.109375" style="166"/>
    <col min="12801" max="12801" width="0.88671875" style="166" customWidth="1"/>
    <col min="12802" max="12802" width="28.5546875" style="166" customWidth="1"/>
    <col min="12803" max="12803" width="65.44140625" style="166" customWidth="1"/>
    <col min="12804" max="12804" width="11.5546875" style="166" customWidth="1"/>
    <col min="12805" max="12805" width="10.88671875" style="166" customWidth="1"/>
    <col min="12806" max="12806" width="11.5546875" style="166" customWidth="1"/>
    <col min="12807" max="13056" width="9.109375" style="166"/>
    <col min="13057" max="13057" width="0.88671875" style="166" customWidth="1"/>
    <col min="13058" max="13058" width="28.5546875" style="166" customWidth="1"/>
    <col min="13059" max="13059" width="65.44140625" style="166" customWidth="1"/>
    <col min="13060" max="13060" width="11.5546875" style="166" customWidth="1"/>
    <col min="13061" max="13061" width="10.88671875" style="166" customWidth="1"/>
    <col min="13062" max="13062" width="11.5546875" style="166" customWidth="1"/>
    <col min="13063" max="13312" width="9.109375" style="166"/>
    <col min="13313" max="13313" width="0.88671875" style="166" customWidth="1"/>
    <col min="13314" max="13314" width="28.5546875" style="166" customWidth="1"/>
    <col min="13315" max="13315" width="65.44140625" style="166" customWidth="1"/>
    <col min="13316" max="13316" width="11.5546875" style="166" customWidth="1"/>
    <col min="13317" max="13317" width="10.88671875" style="166" customWidth="1"/>
    <col min="13318" max="13318" width="11.5546875" style="166" customWidth="1"/>
    <col min="13319" max="13568" width="9.109375" style="166"/>
    <col min="13569" max="13569" width="0.88671875" style="166" customWidth="1"/>
    <col min="13570" max="13570" width="28.5546875" style="166" customWidth="1"/>
    <col min="13571" max="13571" width="65.44140625" style="166" customWidth="1"/>
    <col min="13572" max="13572" width="11.5546875" style="166" customWidth="1"/>
    <col min="13573" max="13573" width="10.88671875" style="166" customWidth="1"/>
    <col min="13574" max="13574" width="11.5546875" style="166" customWidth="1"/>
    <col min="13575" max="13824" width="9.109375" style="166"/>
    <col min="13825" max="13825" width="0.88671875" style="166" customWidth="1"/>
    <col min="13826" max="13826" width="28.5546875" style="166" customWidth="1"/>
    <col min="13827" max="13827" width="65.44140625" style="166" customWidth="1"/>
    <col min="13828" max="13828" width="11.5546875" style="166" customWidth="1"/>
    <col min="13829" max="13829" width="10.88671875" style="166" customWidth="1"/>
    <col min="13830" max="13830" width="11.5546875" style="166" customWidth="1"/>
    <col min="13831" max="14080" width="9.109375" style="166"/>
    <col min="14081" max="14081" width="0.88671875" style="166" customWidth="1"/>
    <col min="14082" max="14082" width="28.5546875" style="166" customWidth="1"/>
    <col min="14083" max="14083" width="65.44140625" style="166" customWidth="1"/>
    <col min="14084" max="14084" width="11.5546875" style="166" customWidth="1"/>
    <col min="14085" max="14085" width="10.88671875" style="166" customWidth="1"/>
    <col min="14086" max="14086" width="11.5546875" style="166" customWidth="1"/>
    <col min="14087" max="14336" width="9.109375" style="166"/>
    <col min="14337" max="14337" width="0.88671875" style="166" customWidth="1"/>
    <col min="14338" max="14338" width="28.5546875" style="166" customWidth="1"/>
    <col min="14339" max="14339" width="65.44140625" style="166" customWidth="1"/>
    <col min="14340" max="14340" width="11.5546875" style="166" customWidth="1"/>
    <col min="14341" max="14341" width="10.88671875" style="166" customWidth="1"/>
    <col min="14342" max="14342" width="11.5546875" style="166" customWidth="1"/>
    <col min="14343" max="14592" width="9.109375" style="166"/>
    <col min="14593" max="14593" width="0.88671875" style="166" customWidth="1"/>
    <col min="14594" max="14594" width="28.5546875" style="166" customWidth="1"/>
    <col min="14595" max="14595" width="65.44140625" style="166" customWidth="1"/>
    <col min="14596" max="14596" width="11.5546875" style="166" customWidth="1"/>
    <col min="14597" max="14597" width="10.88671875" style="166" customWidth="1"/>
    <col min="14598" max="14598" width="11.5546875" style="166" customWidth="1"/>
    <col min="14599" max="14848" width="9.109375" style="166"/>
    <col min="14849" max="14849" width="0.88671875" style="166" customWidth="1"/>
    <col min="14850" max="14850" width="28.5546875" style="166" customWidth="1"/>
    <col min="14851" max="14851" width="65.44140625" style="166" customWidth="1"/>
    <col min="14852" max="14852" width="11.5546875" style="166" customWidth="1"/>
    <col min="14853" max="14853" width="10.88671875" style="166" customWidth="1"/>
    <col min="14854" max="14854" width="11.5546875" style="166" customWidth="1"/>
    <col min="14855" max="15104" width="9.109375" style="166"/>
    <col min="15105" max="15105" width="0.88671875" style="166" customWidth="1"/>
    <col min="15106" max="15106" width="28.5546875" style="166" customWidth="1"/>
    <col min="15107" max="15107" width="65.44140625" style="166" customWidth="1"/>
    <col min="15108" max="15108" width="11.5546875" style="166" customWidth="1"/>
    <col min="15109" max="15109" width="10.88671875" style="166" customWidth="1"/>
    <col min="15110" max="15110" width="11.5546875" style="166" customWidth="1"/>
    <col min="15111" max="15360" width="9.109375" style="166"/>
    <col min="15361" max="15361" width="0.88671875" style="166" customWidth="1"/>
    <col min="15362" max="15362" width="28.5546875" style="166" customWidth="1"/>
    <col min="15363" max="15363" width="65.44140625" style="166" customWidth="1"/>
    <col min="15364" max="15364" width="11.5546875" style="166" customWidth="1"/>
    <col min="15365" max="15365" width="10.88671875" style="166" customWidth="1"/>
    <col min="15366" max="15366" width="11.5546875" style="166" customWidth="1"/>
    <col min="15367" max="15616" width="9.109375" style="166"/>
    <col min="15617" max="15617" width="0.88671875" style="166" customWidth="1"/>
    <col min="15618" max="15618" width="28.5546875" style="166" customWidth="1"/>
    <col min="15619" max="15619" width="65.44140625" style="166" customWidth="1"/>
    <col min="15620" max="15620" width="11.5546875" style="166" customWidth="1"/>
    <col min="15621" max="15621" width="10.88671875" style="166" customWidth="1"/>
    <col min="15622" max="15622" width="11.5546875" style="166" customWidth="1"/>
    <col min="15623" max="15872" width="9.109375" style="166"/>
    <col min="15873" max="15873" width="0.88671875" style="166" customWidth="1"/>
    <col min="15874" max="15874" width="28.5546875" style="166" customWidth="1"/>
    <col min="15875" max="15875" width="65.44140625" style="166" customWidth="1"/>
    <col min="15876" max="15876" width="11.5546875" style="166" customWidth="1"/>
    <col min="15877" max="15877" width="10.88671875" style="166" customWidth="1"/>
    <col min="15878" max="15878" width="11.5546875" style="166" customWidth="1"/>
    <col min="15879" max="16128" width="9.109375" style="166"/>
    <col min="16129" max="16129" width="0.88671875" style="166" customWidth="1"/>
    <col min="16130" max="16130" width="28.5546875" style="166" customWidth="1"/>
    <col min="16131" max="16131" width="65.44140625" style="166" customWidth="1"/>
    <col min="16132" max="16132" width="11.5546875" style="166" customWidth="1"/>
    <col min="16133" max="16133" width="10.88671875" style="166" customWidth="1"/>
    <col min="16134" max="16134" width="11.5546875" style="166" customWidth="1"/>
    <col min="16135" max="16384" width="9.109375" style="166"/>
  </cols>
  <sheetData>
    <row r="1" spans="2:6" ht="14.4" x14ac:dyDescent="0.3">
      <c r="C1" s="167"/>
      <c r="D1" s="225" t="s">
        <v>286</v>
      </c>
      <c r="E1" s="242"/>
      <c r="F1" s="242"/>
    </row>
    <row r="2" spans="2:6" ht="14.4" x14ac:dyDescent="0.3">
      <c r="C2" s="167"/>
      <c r="D2" s="225" t="s">
        <v>287</v>
      </c>
      <c r="E2" s="242"/>
      <c r="F2" s="242"/>
    </row>
    <row r="3" spans="2:6" ht="12.75" customHeight="1" x14ac:dyDescent="0.3">
      <c r="C3" s="157"/>
      <c r="D3" s="225" t="s">
        <v>156</v>
      </c>
      <c r="E3" s="242"/>
      <c r="F3" s="242"/>
    </row>
    <row r="4" spans="2:6" ht="15.75" customHeight="1" x14ac:dyDescent="0.3">
      <c r="C4" s="243" t="s">
        <v>157</v>
      </c>
      <c r="D4" s="244"/>
      <c r="E4" s="244"/>
      <c r="F4" s="244"/>
    </row>
    <row r="5" spans="2:6" ht="15.75" customHeight="1" x14ac:dyDescent="0.3">
      <c r="C5" s="218"/>
      <c r="D5" s="240" t="s">
        <v>335</v>
      </c>
      <c r="E5" s="240"/>
      <c r="F5" s="240"/>
    </row>
    <row r="6" spans="2:6" ht="13.8" x14ac:dyDescent="0.25">
      <c r="B6" s="168"/>
      <c r="C6" s="280" t="s">
        <v>337</v>
      </c>
      <c r="D6" s="280"/>
      <c r="E6" s="280"/>
      <c r="F6" s="280"/>
    </row>
    <row r="7" spans="2:6" ht="13.8" x14ac:dyDescent="0.25">
      <c r="B7" s="168"/>
      <c r="C7" s="169"/>
      <c r="D7" s="36"/>
    </row>
    <row r="8" spans="2:6" ht="12.75" customHeight="1" x14ac:dyDescent="0.25">
      <c r="B8" s="268" t="s">
        <v>328</v>
      </c>
      <c r="C8" s="268"/>
      <c r="D8" s="268"/>
      <c r="E8" s="269"/>
      <c r="F8" s="269"/>
    </row>
    <row r="9" spans="2:6" ht="12.75" customHeight="1" x14ac:dyDescent="0.25">
      <c r="B9" s="268"/>
      <c r="C9" s="268"/>
      <c r="D9" s="268"/>
      <c r="E9" s="269"/>
      <c r="F9" s="269"/>
    </row>
    <row r="10" spans="2:6" ht="5.25" customHeight="1" x14ac:dyDescent="0.25">
      <c r="B10" s="268"/>
      <c r="C10" s="268"/>
      <c r="D10" s="268"/>
      <c r="E10" s="269"/>
      <c r="F10" s="269"/>
    </row>
    <row r="11" spans="2:6" ht="20.399999999999999" customHeight="1" x14ac:dyDescent="0.25">
      <c r="B11" s="270"/>
      <c r="C11" s="270"/>
      <c r="D11" s="270"/>
      <c r="E11" s="271"/>
      <c r="F11" s="271"/>
    </row>
    <row r="12" spans="2:6" ht="18" customHeight="1" thickBot="1" x14ac:dyDescent="0.35">
      <c r="B12" s="170"/>
      <c r="C12" s="272" t="s">
        <v>158</v>
      </c>
      <c r="D12" s="258"/>
      <c r="E12" s="259"/>
      <c r="F12" s="259"/>
    </row>
    <row r="13" spans="2:6" ht="13.5" customHeight="1" thickBot="1" x14ac:dyDescent="0.3">
      <c r="B13" s="273" t="s">
        <v>288</v>
      </c>
      <c r="C13" s="274" t="s">
        <v>336</v>
      </c>
      <c r="D13" s="275" t="s">
        <v>161</v>
      </c>
      <c r="E13" s="275" t="s">
        <v>0</v>
      </c>
      <c r="F13" s="278" t="s">
        <v>162</v>
      </c>
    </row>
    <row r="14" spans="2:6" ht="69" customHeight="1" thickBot="1" x14ac:dyDescent="0.3">
      <c r="B14" s="273"/>
      <c r="C14" s="274"/>
      <c r="D14" s="276"/>
      <c r="E14" s="277"/>
      <c r="F14" s="279"/>
    </row>
    <row r="15" spans="2:6" ht="16.5" hidden="1" customHeight="1" x14ac:dyDescent="0.3">
      <c r="B15" s="266"/>
      <c r="C15" s="267"/>
      <c r="D15" s="171"/>
      <c r="E15" s="172"/>
      <c r="F15" s="173"/>
    </row>
    <row r="16" spans="2:6" ht="16.5" hidden="1" customHeight="1" x14ac:dyDescent="0.3">
      <c r="B16" s="174"/>
      <c r="C16" s="175"/>
      <c r="D16" s="176"/>
      <c r="E16" s="173"/>
      <c r="F16" s="173"/>
    </row>
    <row r="17" spans="2:9" ht="16.2" thickBot="1" x14ac:dyDescent="0.35">
      <c r="B17" s="177" t="s">
        <v>221</v>
      </c>
      <c r="C17" s="178" t="s">
        <v>231</v>
      </c>
      <c r="D17" s="179">
        <v>3</v>
      </c>
      <c r="E17" s="180">
        <v>4</v>
      </c>
      <c r="F17" s="181">
        <v>5</v>
      </c>
    </row>
    <row r="18" spans="2:9" ht="22.2" customHeight="1" x14ac:dyDescent="0.3">
      <c r="B18" s="182" t="s">
        <v>289</v>
      </c>
      <c r="C18" s="215" t="s">
        <v>290</v>
      </c>
      <c r="D18" s="183">
        <f>D25+D22+D19</f>
        <v>2482.1000000000026</v>
      </c>
      <c r="E18" s="184">
        <f>E25+E22</f>
        <v>-82.400000000005832</v>
      </c>
      <c r="F18" s="185">
        <f>E18/D18*100</f>
        <v>-3.3197695499780728</v>
      </c>
    </row>
    <row r="19" spans="2:9" ht="31.2" x14ac:dyDescent="0.3">
      <c r="B19" s="186" t="s">
        <v>291</v>
      </c>
      <c r="C19" s="187" t="s">
        <v>151</v>
      </c>
      <c r="D19" s="188">
        <f>D20</f>
        <v>395.6</v>
      </c>
      <c r="E19" s="189"/>
      <c r="F19" s="190">
        <f t="shared" ref="F19:F34" si="0">E19/D19*100</f>
        <v>0</v>
      </c>
    </row>
    <row r="20" spans="2:9" ht="31.2" x14ac:dyDescent="0.3">
      <c r="B20" s="186" t="s">
        <v>292</v>
      </c>
      <c r="C20" s="187" t="s">
        <v>293</v>
      </c>
      <c r="D20" s="188">
        <f>D21</f>
        <v>395.6</v>
      </c>
      <c r="E20" s="191"/>
      <c r="F20" s="190">
        <v>0</v>
      </c>
    </row>
    <row r="21" spans="2:9" ht="31.2" x14ac:dyDescent="0.3">
      <c r="B21" s="186" t="s">
        <v>294</v>
      </c>
      <c r="C21" s="187" t="s">
        <v>295</v>
      </c>
      <c r="D21" s="188">
        <v>395.6</v>
      </c>
      <c r="E21" s="189"/>
      <c r="F21" s="192">
        <v>0</v>
      </c>
    </row>
    <row r="22" spans="2:9" ht="30.75" customHeight="1" x14ac:dyDescent="0.3">
      <c r="B22" s="193" t="s">
        <v>296</v>
      </c>
      <c r="C22" s="194" t="s">
        <v>297</v>
      </c>
      <c r="D22" s="195">
        <f>D23</f>
        <v>-216.3</v>
      </c>
      <c r="E22" s="195">
        <f>E23</f>
        <v>-216.3</v>
      </c>
      <c r="F22" s="196">
        <f t="shared" si="0"/>
        <v>100</v>
      </c>
    </row>
    <row r="23" spans="2:9" ht="48" customHeight="1" x14ac:dyDescent="0.3">
      <c r="B23" s="186" t="s">
        <v>298</v>
      </c>
      <c r="C23" s="194" t="s">
        <v>299</v>
      </c>
      <c r="D23" s="195">
        <f>D24</f>
        <v>-216.3</v>
      </c>
      <c r="E23" s="195">
        <f>E24</f>
        <v>-216.3</v>
      </c>
      <c r="F23" s="190">
        <f t="shared" si="0"/>
        <v>100</v>
      </c>
    </row>
    <row r="24" spans="2:9" ht="48" customHeight="1" x14ac:dyDescent="0.3">
      <c r="B24" s="186" t="s">
        <v>300</v>
      </c>
      <c r="C24" s="194" t="s">
        <v>301</v>
      </c>
      <c r="D24" s="195">
        <v>-216.3</v>
      </c>
      <c r="E24" s="195">
        <v>-216.3</v>
      </c>
      <c r="F24" s="197">
        <f t="shared" si="0"/>
        <v>100</v>
      </c>
    </row>
    <row r="25" spans="2:9" ht="17.25" customHeight="1" x14ac:dyDescent="0.3">
      <c r="B25" s="193" t="s">
        <v>152</v>
      </c>
      <c r="C25" s="194" t="s">
        <v>302</v>
      </c>
      <c r="D25" s="198">
        <f>D26+D30</f>
        <v>2302.8000000000029</v>
      </c>
      <c r="E25" s="198">
        <f>E26+E30</f>
        <v>133.89999999999418</v>
      </c>
      <c r="F25" s="192">
        <f t="shared" si="0"/>
        <v>5.8146604134095021</v>
      </c>
      <c r="G25" s="199"/>
      <c r="H25" s="199"/>
    </row>
    <row r="26" spans="2:9" ht="17.25" customHeight="1" x14ac:dyDescent="0.3">
      <c r="B26" s="193" t="s">
        <v>303</v>
      </c>
      <c r="C26" s="194" t="s">
        <v>304</v>
      </c>
      <c r="D26" s="195">
        <f t="shared" ref="D26:E28" si="1">D27</f>
        <v>-31591</v>
      </c>
      <c r="E26" s="195">
        <f t="shared" si="1"/>
        <v>-32994.800000000003</v>
      </c>
      <c r="F26" s="200">
        <f t="shared" si="0"/>
        <v>104.44367066569593</v>
      </c>
    </row>
    <row r="27" spans="2:9" ht="17.25" customHeight="1" x14ac:dyDescent="0.3">
      <c r="B27" s="193" t="s">
        <v>305</v>
      </c>
      <c r="C27" s="194" t="s">
        <v>306</v>
      </c>
      <c r="D27" s="195">
        <f t="shared" si="1"/>
        <v>-31591</v>
      </c>
      <c r="E27" s="195">
        <f t="shared" si="1"/>
        <v>-32994.800000000003</v>
      </c>
      <c r="F27" s="200">
        <f t="shared" si="0"/>
        <v>104.44367066569593</v>
      </c>
      <c r="I27" s="221"/>
    </row>
    <row r="28" spans="2:9" ht="15" customHeight="1" x14ac:dyDescent="0.3">
      <c r="B28" s="193" t="s">
        <v>307</v>
      </c>
      <c r="C28" s="194" t="s">
        <v>308</v>
      </c>
      <c r="D28" s="195">
        <f t="shared" si="1"/>
        <v>-31591</v>
      </c>
      <c r="E28" s="195">
        <f t="shared" si="1"/>
        <v>-32994.800000000003</v>
      </c>
      <c r="F28" s="190">
        <f t="shared" si="0"/>
        <v>104.44367066569593</v>
      </c>
      <c r="I28" s="221"/>
    </row>
    <row r="29" spans="2:9" ht="34.5" customHeight="1" x14ac:dyDescent="0.3">
      <c r="B29" s="193" t="s">
        <v>309</v>
      </c>
      <c r="C29" s="194" t="s">
        <v>310</v>
      </c>
      <c r="D29" s="201">
        <v>-31591</v>
      </c>
      <c r="E29" s="201">
        <v>-32994.800000000003</v>
      </c>
      <c r="F29" s="190">
        <f t="shared" si="0"/>
        <v>104.44367066569593</v>
      </c>
    </row>
    <row r="30" spans="2:9" ht="18" customHeight="1" x14ac:dyDescent="0.3">
      <c r="B30" s="193" t="s">
        <v>311</v>
      </c>
      <c r="C30" s="194" t="s">
        <v>312</v>
      </c>
      <c r="D30" s="195">
        <f t="shared" ref="D30:E32" si="2">D31</f>
        <v>33893.800000000003</v>
      </c>
      <c r="E30" s="195">
        <f t="shared" si="2"/>
        <v>33128.699999999997</v>
      </c>
      <c r="F30" s="192">
        <f t="shared" si="0"/>
        <v>97.742654998849332</v>
      </c>
    </row>
    <row r="31" spans="2:9" s="202" customFormat="1" ht="16.5" customHeight="1" x14ac:dyDescent="0.3">
      <c r="B31" s="193" t="s">
        <v>313</v>
      </c>
      <c r="C31" s="194" t="s">
        <v>314</v>
      </c>
      <c r="D31" s="195">
        <f t="shared" si="2"/>
        <v>33893.800000000003</v>
      </c>
      <c r="E31" s="195">
        <f t="shared" si="2"/>
        <v>33128.699999999997</v>
      </c>
      <c r="F31" s="190">
        <f t="shared" si="0"/>
        <v>97.742654998849332</v>
      </c>
    </row>
    <row r="32" spans="2:9" ht="16.5" customHeight="1" x14ac:dyDescent="0.3">
      <c r="B32" s="193" t="s">
        <v>315</v>
      </c>
      <c r="C32" s="194" t="s">
        <v>316</v>
      </c>
      <c r="D32" s="195">
        <f t="shared" si="2"/>
        <v>33893.800000000003</v>
      </c>
      <c r="E32" s="195">
        <f t="shared" si="2"/>
        <v>33128.699999999997</v>
      </c>
      <c r="F32" s="192">
        <f t="shared" si="0"/>
        <v>97.742654998849332</v>
      </c>
    </row>
    <row r="33" spans="2:6" ht="32.25" customHeight="1" x14ac:dyDescent="0.3">
      <c r="B33" s="193" t="s">
        <v>317</v>
      </c>
      <c r="C33" s="194" t="s">
        <v>318</v>
      </c>
      <c r="D33" s="203">
        <v>33893.800000000003</v>
      </c>
      <c r="E33" s="203">
        <v>33128.699999999997</v>
      </c>
      <c r="F33" s="200">
        <f t="shared" si="0"/>
        <v>97.742654998849332</v>
      </c>
    </row>
    <row r="34" spans="2:6" ht="31.5" customHeight="1" x14ac:dyDescent="0.3">
      <c r="B34" s="193" t="s">
        <v>289</v>
      </c>
      <c r="C34" s="194" t="s">
        <v>319</v>
      </c>
      <c r="D34" s="204">
        <f>D18</f>
        <v>2482.1000000000026</v>
      </c>
      <c r="E34" s="205">
        <f>E18</f>
        <v>-82.400000000005832</v>
      </c>
      <c r="F34" s="200">
        <f t="shared" si="0"/>
        <v>-3.3197695499780728</v>
      </c>
    </row>
    <row r="35" spans="2:6" s="202" customFormat="1" ht="16.2" thickBot="1" x14ac:dyDescent="0.35">
      <c r="B35" s="206"/>
      <c r="C35" s="207" t="s">
        <v>320</v>
      </c>
      <c r="D35" s="208">
        <f>D19</f>
        <v>395.6</v>
      </c>
      <c r="E35" s="209"/>
      <c r="F35" s="209"/>
    </row>
    <row r="36" spans="2:6" x14ac:dyDescent="0.25">
      <c r="B36" s="210"/>
      <c r="D36" s="211"/>
      <c r="E36" s="210"/>
      <c r="F36" s="210"/>
    </row>
  </sheetData>
  <mergeCells count="14">
    <mergeCell ref="D1:F1"/>
    <mergeCell ref="D2:F2"/>
    <mergeCell ref="D3:F3"/>
    <mergeCell ref="C4:F4"/>
    <mergeCell ref="C6:F6"/>
    <mergeCell ref="D5:F5"/>
    <mergeCell ref="B15:C15"/>
    <mergeCell ref="B8:F11"/>
    <mergeCell ref="C12:F12"/>
    <mergeCell ref="B13:B14"/>
    <mergeCell ref="C13:C14"/>
    <mergeCell ref="D13:D14"/>
    <mergeCell ref="E13:E14"/>
    <mergeCell ref="F13:F14"/>
  </mergeCells>
  <conditionalFormatting sqref="C1:D2">
    <cfRule type="expression" dxfId="2" priority="1" stopIfTrue="1">
      <formula>$D1&lt;&gt;""</formula>
    </cfRule>
  </conditionalFormatting>
  <conditionalFormatting sqref="B6:B7">
    <cfRule type="expression" dxfId="1" priority="2" stopIfTrue="1">
      <formula>#REF!&lt;&gt;""</formula>
    </cfRule>
  </conditionalFormatting>
  <conditionalFormatting sqref="C3:C5">
    <cfRule type="expression" dxfId="0" priority="3" stopIfTrue="1">
      <formula>#REF!&lt;&gt;""</formula>
    </cfRule>
  </conditionalFormatting>
  <pageMargins left="0.59055118110236227" right="0" top="0.39370078740157483" bottom="0.31496062992125984" header="0.31496062992125984" footer="0.31496062992125984"/>
  <pageSetup paperSize="9" scale="75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7CD983D-8A1D-4EAD-969F-AA1686B7897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4</vt:i4>
      </vt:variant>
    </vt:vector>
  </HeadingPairs>
  <TitlesOfParts>
    <vt:vector size="9" baseType="lpstr">
      <vt:lpstr>прил 1</vt:lpstr>
      <vt:lpstr>прил 2</vt:lpstr>
      <vt:lpstr>прил 3</vt:lpstr>
      <vt:lpstr>прил 4</vt:lpstr>
      <vt:lpstr>Лист1</vt:lpstr>
      <vt:lpstr>'прил 1'!Область_печати</vt:lpstr>
      <vt:lpstr>'прил 2'!Область_печати</vt:lpstr>
      <vt:lpstr>'прил 3'!Область_печати</vt:lpstr>
      <vt:lpstr>'прил 4'!Область_печати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ALUKAEVAKB\alukaevakb</dc:creator>
  <cp:lastModifiedBy>Пользователь</cp:lastModifiedBy>
  <cp:lastPrinted>2022-09-02T12:08:49Z</cp:lastPrinted>
  <dcterms:created xsi:type="dcterms:W3CDTF">2022-03-02T05:37:17Z</dcterms:created>
  <dcterms:modified xsi:type="dcterms:W3CDTF">2022-09-02T12:08:52Z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SV_0503127M_20201231_8.xlsx</vt:lpwstr>
  </property>
  <property fmtid="{D5CDD505-2E9C-101B-9397-08002B2CF9AE}" pid="3" name="Название отчета">
    <vt:lpwstr>SV_0503127M_20201231_8.xlsx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