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480" windowWidth="19320" windowHeight="11955" tabRatio="500"/>
  </bookViews>
  <sheets>
    <sheet name="мониторинг" sheetId="3" r:id="rId1"/>
  </sheets>
  <calcPr calcId="144525"/>
</workbook>
</file>

<file path=xl/calcChain.xml><?xml version="1.0" encoding="utf-8"?>
<calcChain xmlns="http://schemas.openxmlformats.org/spreadsheetml/2006/main">
  <c r="L15" i="3" l="1"/>
  <c r="K15" i="3"/>
  <c r="J15" i="3"/>
  <c r="I15" i="3"/>
  <c r="L33" i="3" l="1"/>
  <c r="K33" i="3"/>
  <c r="J33" i="3"/>
  <c r="L16" i="3"/>
  <c r="K16" i="3"/>
  <c r="J16" i="3"/>
  <c r="L12" i="3"/>
  <c r="K12" i="3"/>
  <c r="J12" i="3"/>
</calcChain>
</file>

<file path=xl/comments1.xml><?xml version="1.0" encoding="utf-8"?>
<comments xmlns="http://schemas.openxmlformats.org/spreadsheetml/2006/main">
  <authors>
    <author>user</author>
  </authors>
  <commentList>
    <comment ref="H15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кол-во выданных документов (по муниц.заданию)</t>
        </r>
      </text>
    </comment>
  </commentList>
</comments>
</file>

<file path=xl/sharedStrings.xml><?xml version="1.0" encoding="utf-8"?>
<sst xmlns="http://schemas.openxmlformats.org/spreadsheetml/2006/main" count="141" uniqueCount="89">
  <si>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</si>
  <si>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</si>
  <si>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</si>
  <si>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</si>
  <si>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</si>
  <si>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</si>
  <si>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</si>
  <si>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2020 году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</si>
  <si>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</si>
  <si>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</si>
  <si>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</si>
  <si>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</si>
  <si>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</si>
  <si>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</si>
  <si>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</si>
  <si>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МУНИЦИПАЛЬНОЕ ОБЩЕОБРАЗОВАТЕЛЬНОЕ УЧРЕЖДЕНИЕ "ЧЕРЕМИШЕВСКАЯ ОСНОВНАЯ ОБЩЕОБРАЗОВАТЕЛЬНАЯ ШКОЛА" ЛЯМБИРСКОГО МУНИЦИПАЛЬНОГО РАЙОНА РЕСПУБЛИКИ МОРДОВИЯ</t>
  </si>
  <si>
    <t>431501, МОРДОВИЯ РЕСПУБЛИКА, РАЙОН ЛЯМБИРСКИЙ, СЕЛО ЧЕРЕМИШЕВО, УЛИЦА МОЛОДЕЖНАЯ, ДОМ 35</t>
  </si>
  <si>
    <t>85.13</t>
  </si>
  <si>
    <t>МУНИЦИПАЛЬНОЕ ОБЩЕОБРАЗОВАТЕЛЬНОЕ УЧРЕЖДЕНИЕ "КРИВОЗЕРЬЕВСКАЯ СРЕДНЯЯ ОБЩЕОБРАЗОВАТЕЛЬНАЯ ШКОЛА" ЛЯМБИРСКОГО МУНИЦИПАЛЬНОГО РАЙОНА РЕСПУБЛИКИ МОРДОВИЯ</t>
  </si>
  <si>
    <t>431502, МОРДОВИЯ РЕСПУБЛИКА, РАЙОН ЛЯМБИРСКИЙ, СЕЛО КРИВОЗЕРЬЕ, УЛИЦА ЛЕНИНА, 8 А</t>
  </si>
  <si>
    <t>85.14</t>
  </si>
  <si>
    <t>МУНИЦИПАЛЬНОЕ ОБЩЕОБРАЗОВАТЕЛЬНОЕ УЧРЕЖДЕНИЕ "БОЛЬШЕЕЛХОВСКАЯ СРЕДНЯЯ ОБЩЕОБРАЗОВАТЕЛЬНАЯ ШКОЛА" ЛЯМБИРСКОГО МУНИЦИПАЛЬНОГО РАЙОНА РЕСПУБЛИКИ МОРДОВИЯ</t>
  </si>
  <si>
    <t>431503, МОРДОВИЯ РЕСПУБЛИКА, РАЙОН ЛЯМБИРСКИЙ, СЕЛО БОЛЬШАЯ ЕЛХОВКА, УЛИЦА ИМ В.П.ВАКАЛА, ДОМ 17</t>
  </si>
  <si>
    <t>МУНИЦИПАЛЬНОЕ БЮДЖЕТНОЕ ДОШКОЛЬНОЕ ОБРАЗОВАТЕЛЬНОЕ УЧРЕЖДЕНИЕ "БОЛЬШЕЕЛХОВСКИЙ ДЕТСКИЙ САД №1 КОМБИНИРОВАННОГО ВИДА" ЛЯМБИРСКОГО МУНИЦИПАЛЬНОГО РАЙОНА РЕСПУБЛИКИ МОРДОВИЯ</t>
  </si>
  <si>
    <t>431503, МОРДОВИЯ РЕСПУБЛИКА, РАЙОН ЛЯМБИРСКИЙ, СЕЛО БОЛЬШАЯ ЕЛХОВКА, УЛИЦА ФАБРИЧНАЯ, 59, 3</t>
  </si>
  <si>
    <t>85.11</t>
  </si>
  <si>
    <t>МУНИЦИПАЛЬНОЕ БЮДЖЕТНОЕ УЧРЕЖДЕНИЕ КУЛЬТУРЫ "ЛЯМБИРСКАЯ ЦЕНТРАЛЬНАЯ РАЙОННАЯ БИБЛИОТЕКА"</t>
  </si>
  <si>
    <t>431510, МОРДОВИЯ РЕСП, ЛЯМБИРСКИЙ Р-Н, ЛЯМБИРЬ С, ЛЕНИНА УЛ, 1 Б</t>
  </si>
  <si>
    <t>91.01</t>
  </si>
  <si>
    <t>МУНИЦИПАЛЬНОЕ БЮДЖЕТНОЕ УЧРЕЖДЕНИЕ ДОПОЛНИТЕЛЬНОГО ОБРАЗОВАНИЯ "ЛЯМБИРСКАЯ ДЕТСКАЯ ШКОЛА ИСКУССТВ"</t>
  </si>
  <si>
    <t>431510, МОРДОВИЯ РЕСП, ЛЯМБИРСКИЙ Р-Н, ЛЯМБИРЬ С, ЛЕНИНА УЛ, 15</t>
  </si>
  <si>
    <t>85.41</t>
  </si>
  <si>
    <t>МУНИЦИПАЛЬНОЕ ОБЩЕОБРАЗОВАТЕЛЬНОЕ УЧРЕЖДЕНИЕ "ЛЯМБИРСКАЯ СРЕДНЯЯ ОБЩЕОБРАЗОВАТЕЛЬНАЯ ШКОЛА №1" ЛЯМБИРСКОГО МУНИЦИПАЛЬНОГО РАЙОНА РЕСПУБЛИКИ МОРДОВИЯ</t>
  </si>
  <si>
    <t>431510, МОРДОВИЯ РЕСП, ЛЯМБИРСКИЙ Р-Н, ЛЯМБИРЬ С, ЛЕНИНА УЛ, 4</t>
  </si>
  <si>
    <t>МУНИЦИПАЛЬНОЕ УЧРЕЖДЕНИЕ ДОПОЛНИТЕЛЬНОГО ОБРАЗОВАНИЯ "ЛЯМБИРСКАЯ ДЕТСКО-ЮНОШЕСКАЯ СПОРТИВНАЯ ШКОЛА" ЛЯМБИРСКОГО МУНИЦИПАЛЬНОГО РАЙОНА РЕСПУБЛИКИ МОРДОВИЯ</t>
  </si>
  <si>
    <t>431510, МОРДОВИЯ РЕСП, ЛЯМБИРСКИЙ Р-Н, ЛЯМБИРЬ С, ЛЕНИНА УЛ, 4 В</t>
  </si>
  <si>
    <t>МУНИЦИПАЛЬНОЕ БЮДЖЕТНОЕ ДОШКОЛЬНОЕ ОБРАЗОВАТЕЛЬНОЕ УЧРЕЖДЕНИЕ "ЛЯМБИРСКИЙ ДЕТСКИЙ САД №2 "РОДНИЧОК" ЛЯМБИРСКОГО МУНИЦИПАЛЬНОГО РАЙОНА РЕСПУБЛИКИ МОРДОВИЯ</t>
  </si>
  <si>
    <t>431510, МОРДОВИЯ РЕСПУБЛИКА, РАЙОН ЛЯМБИРСКИЙ, СЕЛО ЛЯМБИРЬ, УЛИЦА ГРАЖДАНСКАЯ, 2</t>
  </si>
  <si>
    <t>МУНИЦИПАЛЬНОЕ БЮДЖЕТНОЕ УЧРЕЖДЕНИЕ ДОПОЛНИТЕЛЬНОГО ОБРАЗОВАНИЯ "ЛЯМБИРСКИЙ ДОМ ДЕТСКОГО ТВОРЧЕСТВА" ЛЯМБИРСКОГО МУНИЦИПАЛЬНОГО РАЙОНА РЕСПУБЛИКИ МОРДОВИЯ</t>
  </si>
  <si>
    <t>431510, МОРДОВИЯ РЕСПУБЛИКА, РАЙОН ЛЯМБИРСКИЙ, СЕЛО ЛЯМБИРЬ, УЛИЦА ЛЕНИНА, 13</t>
  </si>
  <si>
    <t>МУНИЦИПАЛЬНОЕ БЮДЖЕТНОЕ ДОШКОЛЬНОЕ ОБРАЗОВАТЕЛЬНОЕ УЧРЕЖДЕНИЕ "ЛЯМБИРСКИЙ ДЕТСКИЙ САД №3 КОМБИНИРОВАННОГО ВИДА" ЛЯМБИРСКОГО МУНИЦИПАЛЬНОГО РАЙОНА РЕСПУБЛИКИ МОРДОВИЯ</t>
  </si>
  <si>
    <t>431510, МОРДОВИЯ РЕСПУБЛИКА, РАЙОН ЛЯМБИРСКИЙ, СЕЛО ЛЯМБИРЬ, УЛИЦА ЛЕНИНА, 63А</t>
  </si>
  <si>
    <t>МУНИЦИПАЛЬНОЕ ОБЩЕОБРАЗОВАТЕЛЬНОЕ УЧРЕЖДЕНИЕ "ЛЯМБИРСКАЯ  СРЕДНЯЯ ОБЩЕОБРАЗОВАТЕЛЬНАЯ ШКОЛА №2" ЛЯМБИРСКОГО МУНИЦИПАЛЬНОГО РАЙОНА РЕСПУБЛИКИ МОРДОВИЯ</t>
  </si>
  <si>
    <t>431510, МОРДОВИЯ РЕСПУБЛИКА, РАЙОН ЛЯМБИРСКИЙ, СЕЛО ЛЯМБИРЬ, УЛИЦА ЛЕНИНА, 67</t>
  </si>
  <si>
    <t>МУНИЦИПАЛЬНОЕ ОБЩЕОБРАЗОВАТЕЛЬНОЕ УЧРЕЖДЕНИЕ "АКСЕНОВСКАЯ СРЕДНЯЯ ОБЩЕОБРАЗОВАТЕЛЬНАЯ ШКОЛА" ЛЯМБИРСКОГО МУНИЦИПАЛЬНОГО РАЙОНА РЕСПУБЛИКИ МОРДОВИЯ</t>
  </si>
  <si>
    <t>431514, МОРДОВИЯ РЕСПУБЛИКА, РАЙОН ЛЯМБИРСКИЙ, СЕЛО АКСЕНОВО, УЛИЦА МОЛОДЕЖНАЯ, ДОМ 93</t>
  </si>
  <si>
    <t>МУНИЦИПАЛЬНОЕ КАЗЕННОЕ ОБЩЕОБРАЗОВАТЕЛЬНОЕ УЧРЕЖДЕНИЕ "ЛОПАТИНСКАЯ ОСНОВНАЯ ОБЩЕОБРАЗОВАТЕЛЬНАЯ ШКОЛА" ЛЯМБИРСКОГО МУНИЦИПАЛЬНОГО РАЙОНА РЕСПУБЛИКИ МОРДОВИЯ</t>
  </si>
  <si>
    <t>431515, МОРДОВИЯ РЕСПУБЛИКА, РАЙОН ЛЯМБИРСКИЙ, СЕЛО ЛОПАТИНО, УЛИЦА ЦЕНТРАЛЬНАЯ, 7</t>
  </si>
  <si>
    <t>МУНИЦИПАЛЬНОЕ ОБЩЕОБРАЗОВАТЕЛЬНОЕ УЧРЕЖДЕНИЕ "САЛОВСКАЯ СРЕДНЯЯ ОБЩЕОБРАЗОВАТЕЛЬНАЯ ШКОЛА" ЛЯМБИРСКОГО МУНИЦИПАЛЬНОГО РАЙОНА РЕСПУБЛИКИ МОРДОВИЯ</t>
  </si>
  <si>
    <t>431516, МОРДОВИЯ РЕСПУБЛИКА, РАЙОН ЛЯМБИРСКИЙ, ПОСЕЛОК СОВХОЗ КОММУНАР, УЛИЦА ШКОЛЬНАЯ, 9</t>
  </si>
  <si>
    <t>МУНИЦИПАЛЬНОЕ БЮДЖЕТНОЕ ДОШКОЛЬНОЕ ОБРАЗОВАТЕЛЬНОЕ УЧРЕЖДЕНИЕ "КОММУНАРСКИЙ ДЕТСКИЙ САД "СОЛНЫШКО" ЛЯМБИРСКОГО МУНИЦИПАЛЬНОГО РАЙОНА РЕСПУБЛИКИ МОРДОВИЯ</t>
  </si>
  <si>
    <t>431516, МОРДОВИЯ РЕСПУБЛИКА, РАЙОН ЛЯМБИРСКИЙ, ПОСЕЛОК СОВХОЗ КОММУНАР, УЛИЦА ШКОЛЬНАЯ, ДОМ 7А</t>
  </si>
  <si>
    <t>МУНИЦИПАЛЬНОЕ ОБЩЕОБРАЗОВАТЕЛЬНОЕ УЧРЕЖДЕНИЕ "АЛЕКСАНДРОВСКАЯ СРЕДНЯЯ ОБЩЕОБРАЗОВАТЕЛЬНАЯ ШКОЛА" ЛЯМБИРСКОГО МУНИЦИПАЛЬНОГО РАЙОНА РЕСПУБЛИКИ МОРДОВИЯ</t>
  </si>
  <si>
    <t>431518, МОРДОВИЯ РЕСП, ЛЯМБИРСКИЙ Р-Н, АЛЕКСАНДРОВКА С, ДОЛГАНОВА УЛ, 11</t>
  </si>
  <si>
    <t>МУНИЦИПАЛЬНОЕ БЮДЖЕТНОЕ ДОШКОЛЬНОЕ ОБРАЗОВАТЕЛЬНОЕ УЧРЕЖДЕНИЕ "АЛЕКСАНДРОВСКИЙ ДЕТСКИЙ САД "ЯГОДКА" ЛЯМБИРСКОГО МУНИЦИПАЛЬНОГО РАЙОНА РЕСПУБЛИКИ МОРДОВИЯ</t>
  </si>
  <si>
    <t>431518, МОРДОВИЯ РЕСПУБЛИКА, РАЙОН ЛЯМБИРСКИЙ, СЕЛО АЛЕКСАНДРОВКА, УЛИЦА ДОЛГАНОВА, 11</t>
  </si>
  <si>
    <t>МУНИЦИПАЛЬНОЕ ОБЩЕОБРАЗОВАТЕЛЬНОЕ УЧРЕЖДЕНИЕ "БЕРСЕНЕВСКАЯ СРЕДНЯЯ ОБЩЕОБРАЗОВАТЕЛЬНАЯ ШКОЛА" ЛЯМБИРСКОГО МУНИЦИПАЛЬНОГО РАЙОНА РЕСПУБЛИКИ МОРДОВИЯ</t>
  </si>
  <si>
    <t>431520, МОРДОВИЯ РЕСПУБЛИКА, РАЙОН ЛЯМБИРСКИЙ, СЕЛО БЕРСЕНЕВКА, УЛИЦА ПРОЛЕТАРСКАЯ, 15</t>
  </si>
  <si>
    <t>МУНИЦИПАЛЬНОЕ ОБЩЕОБРАЗОВАТЕЛЬНОЕ УЧРЕЖДЕНИЕ "ПЕНЗЯТСКАЯ СРЕДНЯЯ ОБЩЕОБРАЗОВАТЕЛЬНАЯ ШКОЛА" ЛЯМБИРСКОГО МУНИЦИПАЛЬНОГО РАЙОНА РЕСПУБЛИКИ МОРДОВИЯ</t>
  </si>
  <si>
    <t>431521, МОРДОВИЯ РЕСП, ЛЯМБИРСКИЙ Р-Н, ПЕНЗЯТКА С, ЮБИЛЕЙНАЯ УЛ, 5А</t>
  </si>
  <si>
    <t>МУНИЦИПАЛЬНОЕ БЮДЖЕТНОЕ ДОШКОЛЬНОЕ ОБРАЗОВАТЕЛЬНОЕ УЧРЕЖДЕНИЕ "ПЕНЗЯТСКИЙ ДЕТСКИЙ САД" ЛЯМБИРСКОГО МУНИЦИПАЛЬНОГО РАЙОНА РЕСПУБЛИКИ МОРДОВИЯ</t>
  </si>
  <si>
    <t>431521, МОРДОВИЯ РЕСП, ЛЯМБИРСКИЙ Р-Н, ПЕНЗЯТКА С, ЮБИЛЕЙНАЯ УЛ, ДОМ 2В</t>
  </si>
  <si>
    <t>МУНИЦИПАЛЬНОЕ КАЗЕННОЕ ОБЩЕОБРАЗОВАТЕЛЬНОЕ УЧРЕЖДЕНИЕ "БОЛОТНИКОВСКАЯ ОСНОВНАЯ ОБЩЕОБРАЗОВАТЕЛЬНАЯ ШКОЛА" ЛЯМБИРСКОГО МУНИЦИПАЛЬНОГО РАЙОНА РЕСПУБЛИКИ МОРДОВИЯ</t>
  </si>
  <si>
    <t>431522, МОРДОВИЯ РЕСП, ЛЯМБИРСКИЙ Р-Н, БОЛОТНИКОВО С, ЗЕЛЕНАЯ УЛ, 16 А</t>
  </si>
  <si>
    <t>МУНИЦИПАЛЬНОЕ БЮДЖЕТНОЕ УЧРЕЖДЕНИЕ ДОПОЛНИТЕЛЬНОГО ОБРАЗОВАНИЯ "АТЕМАРСКАЯ ДЕТСКАЯ ШКОЛА ИСКУССТВ"</t>
  </si>
  <si>
    <t>431524, МОРДОВИЯ РЕСП, ЛЯМБИРСКИЙ Р-Н, АТЕМАР С, УЛ ЦЕНТРАЛЬНАЯ, Д 71</t>
  </si>
  <si>
    <t>МУНИЦИПАЛЬНОЕ ОБЩЕОБРАЗОВАТЕЛЬНОЕ УЧРЕЖДЕНИЕ "АТЕМАРСКАЯ СРЕДНЯЯ ОБЩЕОБРАЗОВАТЕЛЬНАЯ ШКОЛА" ЛЯМБИРСКОГО МУНИЦИПАЛЬНОГО РАЙОНА РЕСПУБЛИКИ МОРДОВИЯ</t>
  </si>
  <si>
    <t>431524, МОРДОВИЯ РЕСП, ЛЯМБИРСКИЙ Р-Н, АТЕМАР С, ЦЕНТРАЛЬНАЯ УЛ, 71</t>
  </si>
  <si>
    <t>МУНИЦИПАЛЬНОЕ БЮДЖЕТНОЕ ДОШКОЛЬНОЕ ОБРАЗОВАТЕЛЬНОЕ УЧРЕЖДЕНИЕ "АТЕМАРСКИЙ ДЕТСКИЙ САД №1 "ТЕРЕМОК" ЛЯМБИРСКОГО МУНИЦИПАЛЬНОГО РАЙОНА РЕСПУБЛИКИ МОРДОВИЯ</t>
  </si>
  <si>
    <t>431524, МОРДОВИЯ РЕСПУБЛИКА, РАЙОН ЛЯМБИРСКИЙ, СЕЛО АТЕМАР, УЛИЦА ЦЕНТРАЛЬНАЯ, 40</t>
  </si>
  <si>
    <t>МУНИЦИПАЛЬНОЕ КАЗЕННОЕ ОБЩЕОБРАЗОВАТЕЛЬНОЕ УЧРЕЖДЕНИЕ "НИКОЛАЕВСКАЯ ОСНОВНАЯ ОБЩЕОБРАЗОВАТЕЛЬНАЯ ШКОЛА" ЛЯМБИРСКОГО МУНИЦИПАЛЬНОГО РАЙОНА РЕСПУБЛИКИ МОРДОВИЯ</t>
  </si>
  <si>
    <t>431530, МОРДОВИЯ РЕСПУБЛИКА, РАЙОН ЛЯМБИРСКИЙ, ДЕРЕВНЯ НИКОЛАЕВКА, УЛИЦА ЗЕЛЕНЫЙ ДОЛ</t>
  </si>
  <si>
    <t>МУНИЦИПАЛЬНОЕ ОБЩЕОБРАЗОВАТЕЛЬНОЕ УЧРЕЖДЕНИЕ "ПЕРВОМАЙСКАЯ СРЕДНЯЯ ОБЩЕОБРАЗОВАТЕЛЬНАЯ ШКОЛА" ЛЯМБИРСКОГО МУНИЦИПАЛЬНОГО РАЙОНА РЕСПУБЛИКИ МОРДОВИЯ</t>
  </si>
  <si>
    <t>431530, МОРДОВИЯ РЕСПУБЛИКА, РАЙОН ЛЯМБИРСКИЙ, СЕЛО ПЕРВОМАЙСК, УЛИЦА ЦЕНТРАЛЬНАЯ, 18А</t>
  </si>
  <si>
    <t>МУНИЦИПАЛЬНОЕ ОБЩЕОБРАЗОВАТЕЛЬНОЕ УЧРЕЖДЕНИЕ "ТАТАРСКО-ТАВЛИНСКАЯ ОСНОВНАЯ ОБЩЕОБРАЗОВАТЕЛЬНАЯ ШКОЛА" ЛЯМБИРСКОГО МУНИЦИПАЛЬНОГО РАЙОНА РЕСПУБЛИКИ МОРДОВИЯ</t>
  </si>
  <si>
    <t>431535, МОРДОВИЯ РЕСПУБЛИКА, РАЙОН ЛЯМБИРСКИЙ, СЕЛО ТАТАРСКАЯ ТАВЛА, УЛИЦА ШКОЛЬНАЯ, 36</t>
  </si>
  <si>
    <t>МУНИЦИПАЛЬНОЕ УНИТАРНОЕ ПРЕДПРИЯТИЕ ЛЯМБИРСКОГО МУНИЦИПАЛЬНОГО РАЙОНА РЕСПУБЛИКИ МОРДОВИЯ "ЖИЛИЩНО-КОММУНАЛЬНОЕ ХОЗЯЙСТВО "ЕЛХОВСКОЕ"</t>
  </si>
  <si>
    <t>431510, МОРДОВИЯ РЕСПУБЛИКА, РАЙОН ЛЯМБИРСКИЙ, СЕЛО ЛЯМБИРЬ, УЛИЦА ПОЛЕВАЯ, ДОМ 17</t>
  </si>
  <si>
    <t>36.00</t>
  </si>
  <si>
    <t>Муниципальные унитарные предприятия</t>
  </si>
  <si>
    <t>431503, МОРДОВИЯ РЕСП, ЛЯМБИРСКИЙ Р-Н, БОЛЬШАЯ ЕЛХОВКА С, ФАБРИЧНАЯ УЛ, 58</t>
  </si>
  <si>
    <t>МУНИЦИПАЛЬНОЕ БЮДЖЕТНОЕ УЧРЕЖДЕНИЕ ДОПОЛНИТЕЛЬНОГО ОБРАЗОВАНИЯ "БОЛЬШЕЕЛХОВСКАЯ ДЕТСКАЯ ШКОЛА ИСКУССТВ"</t>
  </si>
  <si>
    <t>Рынок услуг среднего образования</t>
  </si>
  <si>
    <t>Рынок услуг общего образования</t>
  </si>
  <si>
    <t>Рынок услуг дошкольного образования</t>
  </si>
  <si>
    <t>Рынок услуг дополнительного образования</t>
  </si>
  <si>
    <t>Рынок услуг в сфере  культуры</t>
  </si>
  <si>
    <t>Рынок услуг водоснабжения, водоотведения</t>
  </si>
  <si>
    <t>1384 тыс. куб. 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</si>
</sst>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\-??_р_._-;_-@_-"/>
    <numFmt numFmtId="165" formatCode="0.000"/>
    <numFmt numFmtId="166" formatCode="0.0"/>
  </numFmts>
  <fonts count="27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444444"/>
      <name val="Times New Roman"/>
      <family val="1"/>
      <charset val="204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45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5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9" fontId="19" fillId="0" borderId="14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1" fontId="19" fillId="0" borderId="0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wrapText="1"/>
    </xf>
    <xf numFmtId="0" fontId="19" fillId="0" borderId="0" xfId="0" applyFont="1"/>
    <xf numFmtId="166" fontId="19" fillId="0" borderId="10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2" fontId="19" fillId="18" borderId="10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166" fontId="19" fillId="18" borderId="10" xfId="0" applyNumberFormat="1" applyFont="1" applyFill="1" applyBorder="1" applyAlignment="1">
      <alignment horizontal="center" vertical="center" wrapText="1"/>
    </xf>
    <xf numFmtId="43" fontId="19" fillId="18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" fontId="19" fillId="18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  <xf numFmtId="1" fontId="20" fillId="0" borderId="17" xfId="0" applyNumberFormat="1" applyFont="1" applyFill="1" applyBorder="1" applyAlignment="1">
      <alignment horizontal="center" vertical="center" wrapText="1"/>
    </xf>
    <xf numFmtId="1" fontId="20" fillId="0" borderId="0" xfId="0" applyNumberFormat="1" applyFont="1" applyFill="1" applyBorder="1" applyAlignment="1">
      <alignment horizontal="center" vertical="center" wrapText="1"/>
    </xf>
    <xf numFmtId="1" fontId="20" fillId="0" borderId="18" xfId="0" applyNumberFormat="1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39997558519241921"/>
  </sheetPr>
  <dimension ref="A1:L41"/>
  <sheetViews>
    <sheetView tabSelected="1" zoomScale="85" zoomScaleNormal="85" workbookViewId="0">
      <selection activeCell="I4" sqref="I4:J4"/>
    </sheetView>
  </sheetViews>
  <sheetFormatPr defaultRowHeight="12.75" x14ac:dyDescent="0.2"/>
  <cols>
    <col min="1" max="1" width="5.140625" style="1" customWidth="1"/>
    <col min="2" max="3" width="29.7109375" style="1" customWidth="1"/>
    <col min="4" max="4" width="16.140625" style="1" customWidth="1"/>
    <col min="5" max="5" width="32.42578125" style="1" customWidth="1"/>
    <col min="6" max="6" width="14.7109375" style="1" customWidth="1"/>
    <col min="7" max="8" width="12" style="1" customWidth="1"/>
    <col min="9" max="9" width="13.570312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21"/>
  </cols>
  <sheetData>
    <row r="1" spans="1:12" ht="15.75" x14ac:dyDescent="0.2">
      <c r="I1" s="31"/>
    </row>
    <row r="2" spans="1:12" s="2" customFormat="1" ht="60" customHeight="1" x14ac:dyDescent="0.25">
      <c r="A2" s="34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s="2" customFormat="1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3" customFormat="1" ht="96.75" customHeight="1" x14ac:dyDescent="0.25">
      <c r="A4" s="35" t="s">
        <v>0</v>
      </c>
      <c r="B4" s="35" t="s">
        <v>1</v>
      </c>
      <c r="C4" s="36" t="s">
        <v>13</v>
      </c>
      <c r="D4" s="36" t="s">
        <v>8</v>
      </c>
      <c r="E4" s="35" t="s">
        <v>2</v>
      </c>
      <c r="F4" s="35" t="s">
        <v>12</v>
      </c>
      <c r="G4" s="35" t="s">
        <v>3</v>
      </c>
      <c r="H4" s="35"/>
      <c r="I4" s="35" t="s">
        <v>4</v>
      </c>
      <c r="J4" s="35"/>
      <c r="K4" s="35" t="s">
        <v>11</v>
      </c>
      <c r="L4" s="35"/>
    </row>
    <row r="5" spans="1:12" s="2" customFormat="1" ht="36.75" customHeight="1" x14ac:dyDescent="0.25">
      <c r="A5" s="36"/>
      <c r="B5" s="36"/>
      <c r="C5" s="37"/>
      <c r="D5" s="37"/>
      <c r="E5" s="36"/>
      <c r="F5" s="36"/>
      <c r="G5" s="4" t="s">
        <v>9</v>
      </c>
      <c r="H5" s="5" t="s">
        <v>10</v>
      </c>
      <c r="I5" s="4" t="s">
        <v>9</v>
      </c>
      <c r="J5" s="5" t="s">
        <v>10</v>
      </c>
      <c r="K5" s="4" t="s">
        <v>9</v>
      </c>
      <c r="L5" s="5" t="s">
        <v>10</v>
      </c>
    </row>
    <row r="6" spans="1:12" s="2" customFormat="1" ht="15.75" x14ac:dyDescent="0.25">
      <c r="A6" s="18">
        <v>1</v>
      </c>
      <c r="B6" s="18">
        <v>2</v>
      </c>
      <c r="C6" s="18"/>
      <c r="D6" s="18"/>
      <c r="E6" s="18">
        <v>3</v>
      </c>
      <c r="F6" s="18">
        <v>3</v>
      </c>
      <c r="G6" s="16">
        <v>5</v>
      </c>
      <c r="H6" s="6">
        <v>6</v>
      </c>
      <c r="I6" s="6">
        <v>7</v>
      </c>
      <c r="J6" s="7">
        <v>8</v>
      </c>
      <c r="K6" s="7">
        <v>9</v>
      </c>
      <c r="L6" s="7">
        <v>10</v>
      </c>
    </row>
    <row r="7" spans="1:12" s="2" customFormat="1" ht="15.75" customHeight="1" x14ac:dyDescent="0.25">
      <c r="A7" s="19"/>
      <c r="B7" s="39" t="s">
        <v>79</v>
      </c>
      <c r="C7" s="40"/>
      <c r="D7" s="40"/>
      <c r="E7" s="40"/>
      <c r="F7" s="40"/>
      <c r="G7" s="40"/>
      <c r="H7" s="40"/>
      <c r="I7" s="40"/>
      <c r="J7" s="40"/>
      <c r="K7" s="40"/>
      <c r="L7" s="41"/>
    </row>
    <row r="8" spans="1:12" s="2" customFormat="1" ht="90" x14ac:dyDescent="0.25">
      <c r="A8" s="19">
        <v>1</v>
      </c>
      <c r="B8" s="20" t="s">
        <v>76</v>
      </c>
      <c r="C8" s="26" t="s">
        <v>77</v>
      </c>
      <c r="D8" s="26" t="s">
        <v>78</v>
      </c>
      <c r="E8" s="18" t="s">
        <v>87</v>
      </c>
      <c r="F8" s="18">
        <v>100</v>
      </c>
      <c r="G8" s="16">
        <v>0</v>
      </c>
      <c r="H8" s="32" t="s">
        <v>88</v>
      </c>
      <c r="I8" s="6">
        <v>0</v>
      </c>
      <c r="J8" s="7">
        <v>29</v>
      </c>
      <c r="K8" s="7">
        <v>0</v>
      </c>
      <c r="L8" s="29">
        <v>5</v>
      </c>
    </row>
    <row r="9" spans="1:12" s="2" customFormat="1" ht="17.25" customHeight="1" x14ac:dyDescent="0.25">
      <c r="A9" s="13"/>
      <c r="B9" s="42" t="s">
        <v>14</v>
      </c>
      <c r="C9" s="43"/>
      <c r="D9" s="43"/>
      <c r="E9" s="43"/>
      <c r="F9" s="43"/>
      <c r="G9" s="43"/>
      <c r="H9" s="43"/>
      <c r="I9" s="43"/>
      <c r="J9" s="43"/>
      <c r="K9" s="43"/>
      <c r="L9" s="44"/>
    </row>
    <row r="10" spans="1:12" s="2" customFormat="1" ht="102" x14ac:dyDescent="0.25">
      <c r="A10" s="17">
        <v>1</v>
      </c>
      <c r="B10" s="14" t="s">
        <v>15</v>
      </c>
      <c r="C10" s="27" t="s">
        <v>16</v>
      </c>
      <c r="D10" s="27" t="s">
        <v>17</v>
      </c>
      <c r="E10" s="28" t="s">
        <v>83</v>
      </c>
      <c r="F10" s="12">
        <v>1</v>
      </c>
      <c r="G10" s="4">
        <v>32</v>
      </c>
      <c r="H10" s="6">
        <v>36</v>
      </c>
      <c r="I10" s="9">
        <v>0.2</v>
      </c>
      <c r="J10" s="10">
        <v>0.1</v>
      </c>
      <c r="K10" s="10">
        <v>7.1</v>
      </c>
      <c r="L10" s="5">
        <v>7.6</v>
      </c>
    </row>
    <row r="11" spans="1:12" s="2" customFormat="1" ht="102" x14ac:dyDescent="0.25">
      <c r="A11" s="15">
        <v>2</v>
      </c>
      <c r="B11" s="14" t="s">
        <v>18</v>
      </c>
      <c r="C11" s="27" t="s">
        <v>19</v>
      </c>
      <c r="D11" s="27" t="s">
        <v>20</v>
      </c>
      <c r="E11" s="12" t="s">
        <v>82</v>
      </c>
      <c r="F11" s="8">
        <v>1</v>
      </c>
      <c r="G11" s="4">
        <v>76</v>
      </c>
      <c r="H11" s="6">
        <v>82</v>
      </c>
      <c r="I11" s="9">
        <v>0.1</v>
      </c>
      <c r="J11" s="10">
        <v>0.1</v>
      </c>
      <c r="K11" s="10">
        <v>12.4</v>
      </c>
      <c r="L11" s="5">
        <v>12.4</v>
      </c>
    </row>
    <row r="12" spans="1:12" s="2" customFormat="1" ht="76.5" customHeight="1" x14ac:dyDescent="0.25">
      <c r="A12" s="15">
        <v>3</v>
      </c>
      <c r="B12" s="14" t="s">
        <v>81</v>
      </c>
      <c r="C12" s="27" t="s">
        <v>80</v>
      </c>
      <c r="D12" s="27" t="s">
        <v>31</v>
      </c>
      <c r="E12" s="12" t="s">
        <v>85</v>
      </c>
      <c r="F12" s="8">
        <v>1</v>
      </c>
      <c r="G12" s="4">
        <v>216</v>
      </c>
      <c r="H12" s="9">
        <v>242</v>
      </c>
      <c r="I12" s="22">
        <v>0</v>
      </c>
      <c r="J12" s="10">
        <f>14.375/1000</f>
        <v>1.4375000000000001E-2</v>
      </c>
      <c r="K12" s="23">
        <f>7035.51/1000</f>
        <v>7.0355100000000004</v>
      </c>
      <c r="L12" s="23">
        <f>7378940.79/1000000</f>
        <v>7.3789407899999997</v>
      </c>
    </row>
    <row r="13" spans="1:12" s="2" customFormat="1" ht="102" x14ac:dyDescent="0.25">
      <c r="A13" s="17">
        <v>4</v>
      </c>
      <c r="B13" s="14" t="s">
        <v>21</v>
      </c>
      <c r="C13" s="27" t="s">
        <v>22</v>
      </c>
      <c r="D13" s="27" t="s">
        <v>20</v>
      </c>
      <c r="E13" s="12" t="s">
        <v>82</v>
      </c>
      <c r="F13" s="8">
        <v>1</v>
      </c>
      <c r="G13" s="4">
        <v>521</v>
      </c>
      <c r="H13" s="6">
        <v>509</v>
      </c>
      <c r="I13" s="9">
        <v>2.4</v>
      </c>
      <c r="J13" s="10">
        <v>1.4</v>
      </c>
      <c r="K13" s="10">
        <v>27.9</v>
      </c>
      <c r="L13" s="5">
        <v>27.6</v>
      </c>
    </row>
    <row r="14" spans="1:12" s="2" customFormat="1" ht="114.75" x14ac:dyDescent="0.25">
      <c r="A14" s="15">
        <v>5</v>
      </c>
      <c r="B14" s="14" t="s">
        <v>23</v>
      </c>
      <c r="C14" s="27" t="s">
        <v>24</v>
      </c>
      <c r="D14" s="27" t="s">
        <v>25</v>
      </c>
      <c r="E14" s="12" t="s">
        <v>84</v>
      </c>
      <c r="F14" s="8">
        <v>1</v>
      </c>
      <c r="G14" s="4">
        <v>229</v>
      </c>
      <c r="H14" s="6">
        <v>216</v>
      </c>
      <c r="I14" s="9">
        <v>3.2</v>
      </c>
      <c r="J14" s="10">
        <v>1.6</v>
      </c>
      <c r="K14" s="10">
        <v>15.5</v>
      </c>
      <c r="L14" s="5">
        <v>16.7</v>
      </c>
    </row>
    <row r="15" spans="1:12" s="2" customFormat="1" ht="63.75" x14ac:dyDescent="0.25">
      <c r="A15" s="15">
        <v>6</v>
      </c>
      <c r="B15" s="14" t="s">
        <v>26</v>
      </c>
      <c r="C15" s="27" t="s">
        <v>27</v>
      </c>
      <c r="D15" s="27" t="s">
        <v>28</v>
      </c>
      <c r="E15" s="12" t="s">
        <v>86</v>
      </c>
      <c r="F15" s="8">
        <v>1</v>
      </c>
      <c r="G15" s="30">
        <v>281618</v>
      </c>
      <c r="H15" s="25">
        <v>180660</v>
      </c>
      <c r="I15" s="9">
        <f>18.3/1000</f>
        <v>1.83E-2</v>
      </c>
      <c r="J15" s="10">
        <f>11.412/1000</f>
        <v>1.1412E-2</v>
      </c>
      <c r="K15" s="23">
        <f>11357.88/1000</f>
        <v>11.35788</v>
      </c>
      <c r="L15" s="23">
        <f>11359.5/1000</f>
        <v>11.359500000000001</v>
      </c>
    </row>
    <row r="16" spans="1:12" s="2" customFormat="1" ht="63.75" x14ac:dyDescent="0.25">
      <c r="A16" s="17">
        <v>7</v>
      </c>
      <c r="B16" s="14" t="s">
        <v>29</v>
      </c>
      <c r="C16" s="27" t="s">
        <v>30</v>
      </c>
      <c r="D16" s="27" t="s">
        <v>31</v>
      </c>
      <c r="E16" s="12" t="s">
        <v>85</v>
      </c>
      <c r="F16" s="8">
        <v>1</v>
      </c>
      <c r="G16" s="4">
        <v>392</v>
      </c>
      <c r="H16" s="9">
        <v>393</v>
      </c>
      <c r="I16" s="9">
        <v>0</v>
      </c>
      <c r="J16" s="10">
        <f>28.121/1000</f>
        <v>2.8121E-2</v>
      </c>
      <c r="K16" s="23">
        <f>(12505.4+30.3)/1000+(40000/1000000)</f>
        <v>12.575699999999998</v>
      </c>
      <c r="L16" s="23">
        <f>13214135/1000000+(289000/1000000)</f>
        <v>13.503135</v>
      </c>
    </row>
    <row r="17" spans="1:12" s="2" customFormat="1" ht="102" x14ac:dyDescent="0.25">
      <c r="A17" s="15">
        <v>8</v>
      </c>
      <c r="B17" s="14" t="s">
        <v>32</v>
      </c>
      <c r="C17" s="27" t="s">
        <v>33</v>
      </c>
      <c r="D17" s="27" t="s">
        <v>20</v>
      </c>
      <c r="E17" s="12" t="s">
        <v>82</v>
      </c>
      <c r="F17" s="8">
        <v>1</v>
      </c>
      <c r="G17" s="4">
        <v>451</v>
      </c>
      <c r="H17" s="6">
        <v>461</v>
      </c>
      <c r="I17" s="9">
        <v>2.1</v>
      </c>
      <c r="J17" s="10">
        <v>1</v>
      </c>
      <c r="K17" s="10">
        <v>24.3</v>
      </c>
      <c r="L17" s="5">
        <v>25.1</v>
      </c>
    </row>
    <row r="18" spans="1:12" s="2" customFormat="1" ht="114.75" x14ac:dyDescent="0.25">
      <c r="A18" s="15">
        <v>9</v>
      </c>
      <c r="B18" s="14" t="s">
        <v>34</v>
      </c>
      <c r="C18" s="27" t="s">
        <v>35</v>
      </c>
      <c r="D18" s="27" t="s">
        <v>31</v>
      </c>
      <c r="E18" s="12" t="s">
        <v>85</v>
      </c>
      <c r="F18" s="8">
        <v>1</v>
      </c>
      <c r="G18" s="4">
        <v>624</v>
      </c>
      <c r="H18" s="6">
        <v>624</v>
      </c>
      <c r="I18" s="9">
        <v>0.08</v>
      </c>
      <c r="J18" s="10">
        <v>0.16</v>
      </c>
      <c r="K18" s="10">
        <v>7.6</v>
      </c>
      <c r="L18" s="5">
        <v>6.94</v>
      </c>
    </row>
    <row r="19" spans="1:12" s="2" customFormat="1" ht="102" x14ac:dyDescent="0.25">
      <c r="A19" s="17">
        <v>10</v>
      </c>
      <c r="B19" s="14" t="s">
        <v>36</v>
      </c>
      <c r="C19" s="27" t="s">
        <v>37</v>
      </c>
      <c r="D19" s="27" t="s">
        <v>25</v>
      </c>
      <c r="E19" s="12" t="s">
        <v>84</v>
      </c>
      <c r="F19" s="8">
        <v>1</v>
      </c>
      <c r="G19" s="4">
        <v>110</v>
      </c>
      <c r="H19" s="6">
        <v>85</v>
      </c>
      <c r="I19" s="9">
        <v>1.1000000000000001</v>
      </c>
      <c r="J19" s="10">
        <v>0.8</v>
      </c>
      <c r="K19" s="10">
        <v>8.35</v>
      </c>
      <c r="L19" s="5">
        <v>8.9</v>
      </c>
    </row>
    <row r="20" spans="1:12" s="2" customFormat="1" ht="102" x14ac:dyDescent="0.25">
      <c r="A20" s="15">
        <v>11</v>
      </c>
      <c r="B20" s="14" t="s">
        <v>38</v>
      </c>
      <c r="C20" s="27" t="s">
        <v>39</v>
      </c>
      <c r="D20" s="27" t="s">
        <v>31</v>
      </c>
      <c r="E20" s="12" t="s">
        <v>85</v>
      </c>
      <c r="F20" s="8">
        <v>1</v>
      </c>
      <c r="G20" s="4">
        <v>1766</v>
      </c>
      <c r="H20" s="6">
        <v>1766</v>
      </c>
      <c r="I20" s="9">
        <v>0</v>
      </c>
      <c r="J20" s="10">
        <v>0.13</v>
      </c>
      <c r="K20" s="10">
        <v>5.5</v>
      </c>
      <c r="L20" s="5">
        <v>5.37</v>
      </c>
    </row>
    <row r="21" spans="1:12" s="2" customFormat="1" ht="114.75" x14ac:dyDescent="0.25">
      <c r="A21" s="15">
        <v>12</v>
      </c>
      <c r="B21" s="14" t="s">
        <v>40</v>
      </c>
      <c r="C21" s="27" t="s">
        <v>41</v>
      </c>
      <c r="D21" s="27" t="s">
        <v>25</v>
      </c>
      <c r="E21" s="12" t="s">
        <v>84</v>
      </c>
      <c r="F21" s="8">
        <v>1</v>
      </c>
      <c r="G21" s="4">
        <v>332</v>
      </c>
      <c r="H21" s="6">
        <v>304</v>
      </c>
      <c r="I21" s="9">
        <v>4.5</v>
      </c>
      <c r="J21" s="10">
        <v>1.8</v>
      </c>
      <c r="K21" s="10">
        <v>21.4</v>
      </c>
      <c r="L21" s="5">
        <v>21.1</v>
      </c>
    </row>
    <row r="22" spans="1:12" s="2" customFormat="1" ht="102" x14ac:dyDescent="0.25">
      <c r="A22" s="17">
        <v>13</v>
      </c>
      <c r="B22" s="14" t="s">
        <v>42</v>
      </c>
      <c r="C22" s="27" t="s">
        <v>43</v>
      </c>
      <c r="D22" s="27" t="s">
        <v>20</v>
      </c>
      <c r="E22" s="12" t="s">
        <v>82</v>
      </c>
      <c r="F22" s="8">
        <v>1</v>
      </c>
      <c r="G22" s="4">
        <v>421</v>
      </c>
      <c r="H22" s="6">
        <v>435</v>
      </c>
      <c r="I22" s="9">
        <v>0.2</v>
      </c>
      <c r="J22" s="10">
        <v>0</v>
      </c>
      <c r="K22" s="10">
        <v>20.8</v>
      </c>
      <c r="L22" s="5">
        <v>21.6</v>
      </c>
    </row>
    <row r="23" spans="1:12" s="2" customFormat="1" ht="102" x14ac:dyDescent="0.25">
      <c r="A23" s="15">
        <v>14</v>
      </c>
      <c r="B23" s="14" t="s">
        <v>44</v>
      </c>
      <c r="C23" s="27" t="s">
        <v>45</v>
      </c>
      <c r="D23" s="27" t="s">
        <v>20</v>
      </c>
      <c r="E23" s="12" t="s">
        <v>82</v>
      </c>
      <c r="F23" s="8">
        <v>1</v>
      </c>
      <c r="G23" s="4">
        <v>69</v>
      </c>
      <c r="H23" s="6">
        <v>73</v>
      </c>
      <c r="I23" s="9">
        <v>0.4</v>
      </c>
      <c r="J23" s="10">
        <v>0.13</v>
      </c>
      <c r="K23" s="10">
        <v>10</v>
      </c>
      <c r="L23" s="5">
        <v>10.3</v>
      </c>
    </row>
    <row r="24" spans="1:12" s="2" customFormat="1" ht="102" x14ac:dyDescent="0.25">
      <c r="A24" s="15">
        <v>15</v>
      </c>
      <c r="B24" s="14" t="s">
        <v>46</v>
      </c>
      <c r="C24" s="27" t="s">
        <v>47</v>
      </c>
      <c r="D24" s="27" t="s">
        <v>17</v>
      </c>
      <c r="E24" s="12" t="s">
        <v>83</v>
      </c>
      <c r="F24" s="8">
        <v>1</v>
      </c>
      <c r="G24" s="4">
        <v>17</v>
      </c>
      <c r="H24" s="6">
        <v>23</v>
      </c>
      <c r="I24" s="9">
        <v>0.03</v>
      </c>
      <c r="J24" s="10">
        <v>0.02</v>
      </c>
      <c r="K24" s="10">
        <v>4.9000000000000004</v>
      </c>
      <c r="L24" s="5">
        <v>5.8</v>
      </c>
    </row>
    <row r="25" spans="1:12" s="2" customFormat="1" ht="102" x14ac:dyDescent="0.25">
      <c r="A25" s="17">
        <v>16</v>
      </c>
      <c r="B25" s="14" t="s">
        <v>48</v>
      </c>
      <c r="C25" s="27" t="s">
        <v>49</v>
      </c>
      <c r="D25" s="27" t="s">
        <v>20</v>
      </c>
      <c r="E25" s="12" t="s">
        <v>82</v>
      </c>
      <c r="F25" s="8">
        <v>1</v>
      </c>
      <c r="G25" s="4">
        <v>78</v>
      </c>
      <c r="H25" s="6">
        <v>77</v>
      </c>
      <c r="I25" s="9">
        <v>0.1</v>
      </c>
      <c r="J25" s="10">
        <v>0.1</v>
      </c>
      <c r="K25" s="10">
        <v>9</v>
      </c>
      <c r="L25" s="5">
        <v>10</v>
      </c>
    </row>
    <row r="26" spans="1:12" s="2" customFormat="1" ht="114.75" x14ac:dyDescent="0.25">
      <c r="A26" s="15">
        <v>17</v>
      </c>
      <c r="B26" s="14" t="s">
        <v>50</v>
      </c>
      <c r="C26" s="27" t="s">
        <v>51</v>
      </c>
      <c r="D26" s="27" t="s">
        <v>25</v>
      </c>
      <c r="E26" s="12" t="s">
        <v>84</v>
      </c>
      <c r="F26" s="8">
        <v>1</v>
      </c>
      <c r="G26" s="4">
        <v>60</v>
      </c>
      <c r="H26" s="6">
        <v>59</v>
      </c>
      <c r="I26" s="9">
        <v>1</v>
      </c>
      <c r="J26" s="10">
        <v>0.4</v>
      </c>
      <c r="K26" s="10">
        <v>6.33</v>
      </c>
      <c r="L26" s="5">
        <v>6.1</v>
      </c>
    </row>
    <row r="27" spans="1:12" s="2" customFormat="1" ht="102" x14ac:dyDescent="0.25">
      <c r="A27" s="15">
        <v>18</v>
      </c>
      <c r="B27" s="14" t="s">
        <v>52</v>
      </c>
      <c r="C27" s="27" t="s">
        <v>53</v>
      </c>
      <c r="D27" s="27" t="s">
        <v>20</v>
      </c>
      <c r="E27" s="12" t="s">
        <v>82</v>
      </c>
      <c r="F27" s="8">
        <v>1</v>
      </c>
      <c r="G27" s="4">
        <v>153</v>
      </c>
      <c r="H27" s="6">
        <v>158</v>
      </c>
      <c r="I27" s="9">
        <v>0.8</v>
      </c>
      <c r="J27" s="10">
        <v>0.2</v>
      </c>
      <c r="K27" s="10">
        <v>11.8</v>
      </c>
      <c r="L27" s="5">
        <v>12.3</v>
      </c>
    </row>
    <row r="28" spans="1:12" s="2" customFormat="1" ht="102" x14ac:dyDescent="0.25">
      <c r="A28" s="17">
        <v>19</v>
      </c>
      <c r="B28" s="14" t="s">
        <v>54</v>
      </c>
      <c r="C28" s="27" t="s">
        <v>55</v>
      </c>
      <c r="D28" s="27" t="s">
        <v>25</v>
      </c>
      <c r="E28" s="12" t="s">
        <v>84</v>
      </c>
      <c r="F28" s="8">
        <v>1</v>
      </c>
      <c r="G28" s="4">
        <v>69</v>
      </c>
      <c r="H28" s="6">
        <v>76</v>
      </c>
      <c r="I28" s="9">
        <v>1</v>
      </c>
      <c r="J28" s="10">
        <v>0.5</v>
      </c>
      <c r="K28" s="10">
        <v>5.32</v>
      </c>
      <c r="L28" s="5">
        <v>5.3</v>
      </c>
    </row>
    <row r="29" spans="1:12" s="2" customFormat="1" ht="102" x14ac:dyDescent="0.25">
      <c r="A29" s="15">
        <v>20</v>
      </c>
      <c r="B29" s="14" t="s">
        <v>56</v>
      </c>
      <c r="C29" s="27" t="s">
        <v>57</v>
      </c>
      <c r="D29" s="27" t="s">
        <v>20</v>
      </c>
      <c r="E29" s="12" t="s">
        <v>82</v>
      </c>
      <c r="F29" s="8">
        <v>1</v>
      </c>
      <c r="G29" s="4">
        <v>229</v>
      </c>
      <c r="H29" s="6">
        <v>246</v>
      </c>
      <c r="I29" s="9">
        <v>0.05</v>
      </c>
      <c r="J29" s="10">
        <v>0.03</v>
      </c>
      <c r="K29" s="10">
        <v>16.2</v>
      </c>
      <c r="L29" s="5">
        <v>15.46</v>
      </c>
    </row>
    <row r="30" spans="1:12" s="2" customFormat="1" ht="102" x14ac:dyDescent="0.25">
      <c r="A30" s="15">
        <v>21</v>
      </c>
      <c r="B30" s="14" t="s">
        <v>58</v>
      </c>
      <c r="C30" s="27" t="s">
        <v>59</v>
      </c>
      <c r="D30" s="27" t="s">
        <v>20</v>
      </c>
      <c r="E30" s="12" t="s">
        <v>82</v>
      </c>
      <c r="F30" s="8">
        <v>1</v>
      </c>
      <c r="G30" s="4">
        <v>102</v>
      </c>
      <c r="H30" s="6">
        <v>105</v>
      </c>
      <c r="I30" s="9">
        <v>0.2</v>
      </c>
      <c r="J30" s="10">
        <v>0.19</v>
      </c>
      <c r="K30" s="10">
        <v>11.4</v>
      </c>
      <c r="L30" s="5">
        <v>11.91</v>
      </c>
    </row>
    <row r="31" spans="1:12" s="2" customFormat="1" ht="89.25" x14ac:dyDescent="0.25">
      <c r="A31" s="17">
        <v>22</v>
      </c>
      <c r="B31" s="14" t="s">
        <v>60</v>
      </c>
      <c r="C31" s="27" t="s">
        <v>61</v>
      </c>
      <c r="D31" s="27" t="s">
        <v>25</v>
      </c>
      <c r="E31" s="12" t="s">
        <v>84</v>
      </c>
      <c r="F31" s="8">
        <v>1</v>
      </c>
      <c r="G31" s="24">
        <v>0</v>
      </c>
      <c r="H31" s="6">
        <v>38</v>
      </c>
      <c r="I31" s="9">
        <v>0.2</v>
      </c>
      <c r="J31" s="10">
        <v>0.19</v>
      </c>
      <c r="K31" s="10">
        <v>11.4</v>
      </c>
      <c r="L31" s="5">
        <v>11.91</v>
      </c>
    </row>
    <row r="32" spans="1:12" s="2" customFormat="1" ht="114.75" x14ac:dyDescent="0.25">
      <c r="A32" s="15">
        <v>23</v>
      </c>
      <c r="B32" s="14" t="s">
        <v>62</v>
      </c>
      <c r="C32" s="27" t="s">
        <v>63</v>
      </c>
      <c r="D32" s="27" t="s">
        <v>17</v>
      </c>
      <c r="E32" s="12" t="s">
        <v>83</v>
      </c>
      <c r="F32" s="8">
        <v>1</v>
      </c>
      <c r="G32" s="4">
        <v>27</v>
      </c>
      <c r="H32" s="6">
        <v>24</v>
      </c>
      <c r="I32" s="9">
        <v>0.1</v>
      </c>
      <c r="J32" s="10">
        <v>0.03</v>
      </c>
      <c r="K32" s="10">
        <v>4.5999999999999996</v>
      </c>
      <c r="L32" s="5">
        <v>5.47</v>
      </c>
    </row>
    <row r="33" spans="1:12" s="2" customFormat="1" ht="63.75" x14ac:dyDescent="0.25">
      <c r="A33" s="15">
        <v>24</v>
      </c>
      <c r="B33" s="14" t="s">
        <v>64</v>
      </c>
      <c r="C33" s="27" t="s">
        <v>65</v>
      </c>
      <c r="D33" s="27" t="s">
        <v>31</v>
      </c>
      <c r="E33" s="12" t="s">
        <v>85</v>
      </c>
      <c r="F33" s="8">
        <v>1</v>
      </c>
      <c r="G33" s="4">
        <v>120</v>
      </c>
      <c r="H33" s="9">
        <v>113</v>
      </c>
      <c r="I33" s="9">
        <v>0</v>
      </c>
      <c r="J33" s="10">
        <f>14.596/1000</f>
        <v>1.4596E-2</v>
      </c>
      <c r="K33" s="23">
        <f>4933.1/1000</f>
        <v>4.9331000000000005</v>
      </c>
      <c r="L33" s="23">
        <f>5446600/1000000</f>
        <v>5.4466000000000001</v>
      </c>
    </row>
    <row r="34" spans="1:12" s="2" customFormat="1" ht="102" x14ac:dyDescent="0.25">
      <c r="A34" s="17">
        <v>25</v>
      </c>
      <c r="B34" s="14" t="s">
        <v>66</v>
      </c>
      <c r="C34" s="27" t="s">
        <v>67</v>
      </c>
      <c r="D34" s="27" t="s">
        <v>20</v>
      </c>
      <c r="E34" s="12" t="s">
        <v>82</v>
      </c>
      <c r="F34" s="8">
        <v>1</v>
      </c>
      <c r="G34" s="4">
        <v>481</v>
      </c>
      <c r="H34" s="6">
        <v>498</v>
      </c>
      <c r="I34" s="9">
        <v>0.4</v>
      </c>
      <c r="J34" s="10">
        <v>0.4</v>
      </c>
      <c r="K34" s="10">
        <v>27.6</v>
      </c>
      <c r="L34" s="5">
        <v>29.4</v>
      </c>
    </row>
    <row r="35" spans="1:12" s="2" customFormat="1" ht="102" x14ac:dyDescent="0.25">
      <c r="A35" s="15">
        <v>26</v>
      </c>
      <c r="B35" s="14" t="s">
        <v>68</v>
      </c>
      <c r="C35" s="27" t="s">
        <v>69</v>
      </c>
      <c r="D35" s="27" t="s">
        <v>25</v>
      </c>
      <c r="E35" s="12" t="s">
        <v>84</v>
      </c>
      <c r="F35" s="8">
        <v>1</v>
      </c>
      <c r="G35" s="4">
        <v>237</v>
      </c>
      <c r="H35" s="6">
        <v>198</v>
      </c>
      <c r="I35" s="9">
        <v>3.9</v>
      </c>
      <c r="J35" s="10">
        <v>1.1000000000000001</v>
      </c>
      <c r="K35" s="10">
        <v>12.7</v>
      </c>
      <c r="L35" s="5">
        <v>13.6</v>
      </c>
    </row>
    <row r="36" spans="1:12" s="2" customFormat="1" ht="102" x14ac:dyDescent="0.25">
      <c r="A36" s="15">
        <v>27</v>
      </c>
      <c r="B36" s="14" t="s">
        <v>70</v>
      </c>
      <c r="C36" s="27" t="s">
        <v>71</v>
      </c>
      <c r="D36" s="27" t="s">
        <v>17</v>
      </c>
      <c r="E36" s="12" t="s">
        <v>83</v>
      </c>
      <c r="F36" s="8">
        <v>1</v>
      </c>
      <c r="G36" s="4">
        <v>21</v>
      </c>
      <c r="H36" s="6">
        <v>18</v>
      </c>
      <c r="I36" s="9">
        <v>0.03</v>
      </c>
      <c r="J36" s="10">
        <v>0.03</v>
      </c>
      <c r="K36" s="10">
        <v>5.9</v>
      </c>
      <c r="L36" s="5">
        <v>5.9</v>
      </c>
    </row>
    <row r="37" spans="1:12" s="2" customFormat="1" ht="102" x14ac:dyDescent="0.25">
      <c r="A37" s="17">
        <v>28</v>
      </c>
      <c r="B37" s="14" t="s">
        <v>72</v>
      </c>
      <c r="C37" s="27" t="s">
        <v>73</v>
      </c>
      <c r="D37" s="27" t="s">
        <v>20</v>
      </c>
      <c r="E37" s="12" t="s">
        <v>82</v>
      </c>
      <c r="F37" s="8">
        <v>1</v>
      </c>
      <c r="G37" s="4">
        <v>66</v>
      </c>
      <c r="H37" s="6">
        <v>67</v>
      </c>
      <c r="I37" s="9">
        <v>0.2</v>
      </c>
      <c r="J37" s="10">
        <v>0.13</v>
      </c>
      <c r="K37" s="10">
        <v>8</v>
      </c>
      <c r="L37" s="5">
        <v>8.9700000000000006</v>
      </c>
    </row>
    <row r="38" spans="1:12" s="2" customFormat="1" ht="102" x14ac:dyDescent="0.25">
      <c r="A38" s="15">
        <v>29</v>
      </c>
      <c r="B38" s="14" t="s">
        <v>74</v>
      </c>
      <c r="C38" s="27" t="s">
        <v>75</v>
      </c>
      <c r="D38" s="27" t="s">
        <v>17</v>
      </c>
      <c r="E38" s="12" t="s">
        <v>83</v>
      </c>
      <c r="F38" s="8">
        <v>1</v>
      </c>
      <c r="G38" s="4">
        <v>39</v>
      </c>
      <c r="H38" s="6">
        <v>38</v>
      </c>
      <c r="I38" s="9">
        <v>7.0000000000000007E-2</v>
      </c>
      <c r="J38" s="10">
        <v>0.05</v>
      </c>
      <c r="K38" s="10">
        <v>6.9</v>
      </c>
      <c r="L38" s="5">
        <v>6.95</v>
      </c>
    </row>
    <row r="39" spans="1:12" x14ac:dyDescent="0.2">
      <c r="A39" s="11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</row>
    <row r="40" spans="1:12" ht="38.25" customHeight="1" x14ac:dyDescent="0.2">
      <c r="B40" s="33" t="s">
        <v>5</v>
      </c>
      <c r="C40" s="33"/>
      <c r="D40" s="33"/>
      <c r="E40" s="33"/>
      <c r="F40" s="33"/>
      <c r="G40" s="33"/>
      <c r="H40" s="33"/>
      <c r="I40" s="33"/>
      <c r="J40" s="33"/>
      <c r="K40" s="33"/>
      <c r="L40" s="33"/>
    </row>
    <row r="41" spans="1:12" ht="24" customHeight="1" x14ac:dyDescent="0.2">
      <c r="B41" s="33" t="s">
        <v>6</v>
      </c>
      <c r="C41" s="33"/>
      <c r="D41" s="33"/>
      <c r="E41" s="33"/>
      <c r="F41" s="33"/>
      <c r="G41" s="33"/>
      <c r="H41" s="33"/>
      <c r="I41" s="33"/>
      <c r="J41" s="33"/>
      <c r="K41" s="33"/>
      <c r="L41" s="33"/>
    </row>
  </sheetData>
  <mergeCells count="15">
    <mergeCell ref="B41:L41"/>
    <mergeCell ref="A2:L2"/>
    <mergeCell ref="A4:A5"/>
    <mergeCell ref="B4:B5"/>
    <mergeCell ref="E4:E5"/>
    <mergeCell ref="G4:H4"/>
    <mergeCell ref="C4:C5"/>
    <mergeCell ref="I4:J4"/>
    <mergeCell ref="F4:F5"/>
    <mergeCell ref="D4:D5"/>
    <mergeCell ref="K4:L4"/>
    <mergeCell ref="B39:L39"/>
    <mergeCell ref="B40:L40"/>
    <mergeCell ref="B7:L7"/>
    <mergeCell ref="B9:L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Пользователь Windows</cp:lastModifiedBy>
  <cp:lastPrinted>2021-01-26T13:07:49Z</cp:lastPrinted>
  <dcterms:created xsi:type="dcterms:W3CDTF">2020-12-15T06:10:06Z</dcterms:created>
  <dcterms:modified xsi:type="dcterms:W3CDTF">2021-02-01T13:12:39Z</dcterms:modified>
</cp:coreProperties>
</file>