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20" activeTab="3"/>
  </bookViews>
  <sheets>
    <sheet name="прил 1" sheetId="2" r:id="rId1"/>
    <sheet name="прил 2" sheetId="5" r:id="rId2"/>
    <sheet name="прил 3" sheetId="3" r:id="rId3"/>
    <sheet name="прил 4" sheetId="4" r:id="rId4"/>
  </sheets>
  <definedNames>
    <definedName name="_xlnm.Print_Area" localSheetId="0">'прил 1'!$A$1:$F$84</definedName>
    <definedName name="_xlnm.Print_Area" localSheetId="1">'прил 2'!$A$1:$J$35</definedName>
    <definedName name="_xlnm.Print_Area" localSheetId="2">'прил 3'!$A$1:$N$147</definedName>
  </definedNames>
  <calcPr calcId="152511"/>
</workbook>
</file>

<file path=xl/calcChain.xml><?xml version="1.0" encoding="utf-8"?>
<calcChain xmlns="http://schemas.openxmlformats.org/spreadsheetml/2006/main">
  <c r="E18" i="2" l="1"/>
  <c r="E17" i="2" s="1"/>
  <c r="D18" i="2"/>
  <c r="D17" i="2" s="1"/>
  <c r="E22" i="2"/>
  <c r="D22" i="2"/>
  <c r="E27" i="2"/>
  <c r="E26" i="2" s="1"/>
  <c r="E25" i="2" s="1"/>
  <c r="D27" i="2"/>
  <c r="D26" i="2" s="1"/>
  <c r="D25" i="2" s="1"/>
  <c r="D29" i="2"/>
  <c r="D32" i="2"/>
  <c r="E33" i="2"/>
  <c r="E32" i="2" s="1"/>
  <c r="D33" i="2"/>
  <c r="E38" i="2"/>
  <c r="E37" i="2" s="1"/>
  <c r="D38" i="2"/>
  <c r="D37" i="2" s="1"/>
  <c r="E43" i="2"/>
  <c r="E42" i="2" s="1"/>
  <c r="D43" i="2"/>
  <c r="D42" i="2" s="1"/>
  <c r="E48" i="2"/>
  <c r="E49" i="2"/>
  <c r="D49" i="2"/>
  <c r="D48" i="2" s="1"/>
  <c r="D47" i="2" s="1"/>
  <c r="E51" i="2"/>
  <c r="E52" i="2"/>
  <c r="D52" i="2"/>
  <c r="D51" i="2" s="1"/>
  <c r="E56" i="2"/>
  <c r="E55" i="2" s="1"/>
  <c r="E54" i="2" s="1"/>
  <c r="D56" i="2"/>
  <c r="D55" i="2" s="1"/>
  <c r="E59" i="2"/>
  <c r="E58" i="2" s="1"/>
  <c r="D59" i="2"/>
  <c r="D58" i="2" s="1"/>
  <c r="E62" i="2"/>
  <c r="E61" i="2" s="1"/>
  <c r="D62" i="2"/>
  <c r="E64" i="2"/>
  <c r="D64" i="2"/>
  <c r="E47" i="2" l="1"/>
  <c r="D16" i="2"/>
  <c r="D61" i="2"/>
  <c r="D54" i="2"/>
  <c r="D46" i="2" s="1"/>
  <c r="E16" i="2"/>
  <c r="D36" i="2"/>
  <c r="D31" i="2" s="1"/>
  <c r="D15" i="2" s="1"/>
  <c r="E46" i="2"/>
  <c r="E36" i="2"/>
  <c r="E31" i="2" s="1"/>
  <c r="F31" i="4"/>
  <c r="E30" i="4"/>
  <c r="E29" i="4" s="1"/>
  <c r="D30" i="4"/>
  <c r="D29" i="4" s="1"/>
  <c r="D28" i="4" s="1"/>
  <c r="F27" i="4"/>
  <c r="E26" i="4"/>
  <c r="E25" i="4" s="1"/>
  <c r="E24" i="4" s="1"/>
  <c r="D26" i="4"/>
  <c r="E23" i="4"/>
  <c r="D23" i="4"/>
  <c r="F22" i="4"/>
  <c r="E21" i="4"/>
  <c r="D21" i="4"/>
  <c r="D20" i="4" s="1"/>
  <c r="D19" i="4" s="1"/>
  <c r="F18" i="4"/>
  <c r="E17" i="4"/>
  <c r="E16" i="4" s="1"/>
  <c r="D17" i="4"/>
  <c r="I24" i="5"/>
  <c r="H24" i="5"/>
  <c r="M116" i="3"/>
  <c r="M115" i="3" s="1"/>
  <c r="L116" i="3"/>
  <c r="L115" i="3" s="1"/>
  <c r="N117" i="3"/>
  <c r="N79" i="3"/>
  <c r="M78" i="3"/>
  <c r="L78" i="3"/>
  <c r="L77" i="3" s="1"/>
  <c r="N147" i="3"/>
  <c r="M146" i="3"/>
  <c r="L146" i="3"/>
  <c r="L145" i="3" s="1"/>
  <c r="L144" i="3" s="1"/>
  <c r="L143" i="3" s="1"/>
  <c r="L142" i="3" s="1"/>
  <c r="L141" i="3" s="1"/>
  <c r="L140" i="3" s="1"/>
  <c r="N139" i="3"/>
  <c r="M138" i="3"/>
  <c r="L138" i="3"/>
  <c r="L137" i="3" s="1"/>
  <c r="N132" i="3"/>
  <c r="M131" i="3"/>
  <c r="L131" i="3"/>
  <c r="L130" i="3" s="1"/>
  <c r="L129" i="3" s="1"/>
  <c r="N126" i="3"/>
  <c r="L125" i="3"/>
  <c r="N125" i="3" s="1"/>
  <c r="M124" i="3"/>
  <c r="L124" i="3"/>
  <c r="N123" i="3"/>
  <c r="M122" i="3"/>
  <c r="L122" i="3"/>
  <c r="M121" i="3"/>
  <c r="L121" i="3"/>
  <c r="N120" i="3"/>
  <c r="M119" i="3"/>
  <c r="L119" i="3"/>
  <c r="M118" i="3"/>
  <c r="L118" i="3"/>
  <c r="N114" i="3"/>
  <c r="M113" i="3"/>
  <c r="L113" i="3"/>
  <c r="M112" i="3"/>
  <c r="L112" i="3"/>
  <c r="N108" i="3"/>
  <c r="M107" i="3"/>
  <c r="L107" i="3"/>
  <c r="M106" i="3"/>
  <c r="M105" i="3" s="1"/>
  <c r="L106" i="3"/>
  <c r="L105" i="3" s="1"/>
  <c r="N102" i="3"/>
  <c r="M101" i="3"/>
  <c r="L101" i="3"/>
  <c r="L100" i="3" s="1"/>
  <c r="N99" i="3"/>
  <c r="M98" i="3"/>
  <c r="L98" i="3"/>
  <c r="M97" i="3"/>
  <c r="L97" i="3"/>
  <c r="N92" i="3"/>
  <c r="M91" i="3"/>
  <c r="L91" i="3"/>
  <c r="M90" i="3"/>
  <c r="M89" i="3" s="1"/>
  <c r="L90" i="3"/>
  <c r="N85" i="3"/>
  <c r="M84" i="3"/>
  <c r="L84" i="3"/>
  <c r="L83" i="3" s="1"/>
  <c r="N82" i="3"/>
  <c r="M81" i="3"/>
  <c r="L81" i="3"/>
  <c r="L80" i="3" s="1"/>
  <c r="N72" i="3"/>
  <c r="M71" i="3"/>
  <c r="M70" i="3" s="1"/>
  <c r="L71" i="3"/>
  <c r="L70" i="3" s="1"/>
  <c r="N65" i="3"/>
  <c r="M64" i="3"/>
  <c r="L64" i="3"/>
  <c r="L63" i="3" s="1"/>
  <c r="N62" i="3"/>
  <c r="M61" i="3"/>
  <c r="L61" i="3"/>
  <c r="L60" i="3" s="1"/>
  <c r="N59" i="3"/>
  <c r="M58" i="3"/>
  <c r="M57" i="3" s="1"/>
  <c r="L58" i="3"/>
  <c r="L57" i="3" s="1"/>
  <c r="N53" i="3"/>
  <c r="M52" i="3"/>
  <c r="M51" i="3" s="1"/>
  <c r="M50" i="3" s="1"/>
  <c r="L52" i="3"/>
  <c r="L51" i="3" s="1"/>
  <c r="L50" i="3" s="1"/>
  <c r="N47" i="3"/>
  <c r="M46" i="3"/>
  <c r="M45" i="3" s="1"/>
  <c r="L46" i="3"/>
  <c r="L45" i="3" s="1"/>
  <c r="L44" i="3" s="1"/>
  <c r="L43" i="3" s="1"/>
  <c r="L42" i="3" s="1"/>
  <c r="N41" i="3"/>
  <c r="M40" i="3"/>
  <c r="L40" i="3"/>
  <c r="L39" i="3" s="1"/>
  <c r="L38" i="3" s="1"/>
  <c r="N37" i="3"/>
  <c r="M36" i="3"/>
  <c r="M35" i="3" s="1"/>
  <c r="L36" i="3"/>
  <c r="L35" i="3" s="1"/>
  <c r="N34" i="3"/>
  <c r="M33" i="3"/>
  <c r="L33" i="3"/>
  <c r="N32" i="3"/>
  <c r="M31" i="3"/>
  <c r="L31" i="3"/>
  <c r="N29" i="3"/>
  <c r="M28" i="3"/>
  <c r="L28" i="3"/>
  <c r="L27" i="3" s="1"/>
  <c r="N25" i="3"/>
  <c r="M24" i="3"/>
  <c r="M23" i="3" s="1"/>
  <c r="L24" i="3"/>
  <c r="L23" i="3" s="1"/>
  <c r="N22" i="3"/>
  <c r="M21" i="3"/>
  <c r="L21" i="3"/>
  <c r="L20" i="3" s="1"/>
  <c r="L136" i="3" l="1"/>
  <c r="L135" i="3" s="1"/>
  <c r="L134" i="3" s="1"/>
  <c r="L133" i="3" s="1"/>
  <c r="F23" i="4"/>
  <c r="F29" i="4"/>
  <c r="F17" i="4"/>
  <c r="F21" i="4"/>
  <c r="F26" i="4"/>
  <c r="E15" i="2"/>
  <c r="F30" i="4"/>
  <c r="D16" i="4"/>
  <c r="D33" i="4" s="1"/>
  <c r="F33" i="4" s="1"/>
  <c r="E20" i="4"/>
  <c r="D25" i="4"/>
  <c r="E28" i="4"/>
  <c r="F28" i="4" s="1"/>
  <c r="L128" i="3"/>
  <c r="L127" i="3" s="1"/>
  <c r="L111" i="3"/>
  <c r="M111" i="3"/>
  <c r="N115" i="3"/>
  <c r="N116" i="3"/>
  <c r="L96" i="3"/>
  <c r="L95" i="3" s="1"/>
  <c r="L94" i="3" s="1"/>
  <c r="L89" i="3"/>
  <c r="L88" i="3" s="1"/>
  <c r="L76" i="3"/>
  <c r="L75" i="3" s="1"/>
  <c r="L74" i="3" s="1"/>
  <c r="L73" i="3" s="1"/>
  <c r="N78" i="3"/>
  <c r="M77" i="3"/>
  <c r="L49" i="3"/>
  <c r="L48" i="3" s="1"/>
  <c r="L69" i="3"/>
  <c r="L68" i="3" s="1"/>
  <c r="L67" i="3" s="1"/>
  <c r="L66" i="3" s="1"/>
  <c r="L56" i="3"/>
  <c r="L55" i="3" s="1"/>
  <c r="L54" i="3" s="1"/>
  <c r="N119" i="3"/>
  <c r="L19" i="3"/>
  <c r="L30" i="3"/>
  <c r="L26" i="3" s="1"/>
  <c r="N101" i="3"/>
  <c r="N81" i="3"/>
  <c r="N112" i="3"/>
  <c r="N124" i="3"/>
  <c r="N21" i="3"/>
  <c r="M30" i="3"/>
  <c r="N24" i="3"/>
  <c r="N40" i="3"/>
  <c r="M80" i="3"/>
  <c r="N80" i="3" s="1"/>
  <c r="N146" i="3"/>
  <c r="N98" i="3"/>
  <c r="N121" i="3"/>
  <c r="N33" i="3"/>
  <c r="N64" i="3"/>
  <c r="N91" i="3"/>
  <c r="N97" i="3"/>
  <c r="N51" i="3"/>
  <c r="N46" i="3"/>
  <c r="M39" i="3"/>
  <c r="M38" i="3" s="1"/>
  <c r="N38" i="3" s="1"/>
  <c r="N84" i="3"/>
  <c r="N90" i="3"/>
  <c r="N106" i="3"/>
  <c r="N113" i="3"/>
  <c r="N31" i="3"/>
  <c r="N52" i="3"/>
  <c r="N107" i="3"/>
  <c r="N118" i="3"/>
  <c r="N122" i="3"/>
  <c r="N131" i="3"/>
  <c r="N138" i="3"/>
  <c r="N45" i="3"/>
  <c r="M44" i="3"/>
  <c r="N71" i="3"/>
  <c r="N36" i="3"/>
  <c r="N58" i="3"/>
  <c r="N61" i="3"/>
  <c r="M60" i="3"/>
  <c r="N57" i="3"/>
  <c r="N70" i="3"/>
  <c r="N23" i="3"/>
  <c r="N28" i="3"/>
  <c r="M27" i="3"/>
  <c r="M100" i="3"/>
  <c r="M96" i="3" s="1"/>
  <c r="M137" i="3"/>
  <c r="M136" i="3" s="1"/>
  <c r="M20" i="3"/>
  <c r="M19" i="3" s="1"/>
  <c r="M63" i="3"/>
  <c r="M69" i="3"/>
  <c r="M83" i="3"/>
  <c r="N83" i="3" s="1"/>
  <c r="M130" i="3"/>
  <c r="M129" i="3" s="1"/>
  <c r="M145" i="3"/>
  <c r="D69" i="2"/>
  <c r="E69" i="2"/>
  <c r="E68" i="2" s="1"/>
  <c r="E72" i="2"/>
  <c r="E71" i="2" s="1"/>
  <c r="D72" i="2"/>
  <c r="D71" i="2" s="1"/>
  <c r="D75" i="2"/>
  <c r="F75" i="2" s="1"/>
  <c r="E75" i="2"/>
  <c r="D77" i="2"/>
  <c r="E77" i="2"/>
  <c r="D80" i="2"/>
  <c r="E80" i="2"/>
  <c r="D82" i="2"/>
  <c r="E82" i="2"/>
  <c r="J34" i="5"/>
  <c r="I33" i="5"/>
  <c r="H33" i="5"/>
  <c r="J32" i="5"/>
  <c r="I31" i="5"/>
  <c r="H31" i="5"/>
  <c r="J30" i="5"/>
  <c r="J29" i="5"/>
  <c r="J28" i="5"/>
  <c r="J27" i="5"/>
  <c r="I26" i="5"/>
  <c r="H26" i="5"/>
  <c r="J25" i="5"/>
  <c r="J23" i="5"/>
  <c r="I22" i="5"/>
  <c r="H22" i="5"/>
  <c r="J21" i="5"/>
  <c r="I20" i="5"/>
  <c r="H20" i="5"/>
  <c r="J19" i="5"/>
  <c r="J18" i="5"/>
  <c r="J17" i="5"/>
  <c r="I16" i="5"/>
  <c r="H16" i="5"/>
  <c r="F15" i="2"/>
  <c r="F16" i="2"/>
  <c r="F17" i="2"/>
  <c r="F18" i="2"/>
  <c r="F19" i="2"/>
  <c r="F22" i="2"/>
  <c r="F23" i="2"/>
  <c r="F24" i="2"/>
  <c r="F25" i="2"/>
  <c r="F26" i="2"/>
  <c r="F27" i="2"/>
  <c r="F28" i="2"/>
  <c r="F31" i="2"/>
  <c r="F32" i="2"/>
  <c r="F33" i="2"/>
  <c r="F34" i="2"/>
  <c r="F36" i="2"/>
  <c r="F37" i="2"/>
  <c r="F38" i="2"/>
  <c r="F39" i="2"/>
  <c r="F42" i="2"/>
  <c r="F43" i="2"/>
  <c r="F44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70" i="2"/>
  <c r="F73" i="2"/>
  <c r="F76" i="2"/>
  <c r="F78" i="2"/>
  <c r="F81" i="2"/>
  <c r="F83" i="2"/>
  <c r="E74" i="2" l="1"/>
  <c r="F16" i="4"/>
  <c r="F80" i="2"/>
  <c r="D15" i="4"/>
  <c r="D32" i="4" s="1"/>
  <c r="F20" i="4"/>
  <c r="E19" i="4"/>
  <c r="D24" i="4"/>
  <c r="F24" i="4" s="1"/>
  <c r="F25" i="4"/>
  <c r="J26" i="5"/>
  <c r="H15" i="5"/>
  <c r="H14" i="5" s="1"/>
  <c r="J24" i="5"/>
  <c r="J33" i="5"/>
  <c r="J31" i="5"/>
  <c r="J22" i="5"/>
  <c r="J20" i="5"/>
  <c r="J16" i="5"/>
  <c r="L87" i="3"/>
  <c r="L86" i="3" s="1"/>
  <c r="M76" i="3"/>
  <c r="N77" i="3"/>
  <c r="N30" i="3"/>
  <c r="M26" i="3"/>
  <c r="M56" i="3"/>
  <c r="N39" i="3"/>
  <c r="L110" i="3"/>
  <c r="L109" i="3" s="1"/>
  <c r="L18" i="3"/>
  <c r="L17" i="3" s="1"/>
  <c r="L16" i="3" s="1"/>
  <c r="M144" i="3"/>
  <c r="N145" i="3"/>
  <c r="N27" i="3"/>
  <c r="N50" i="3"/>
  <c r="M49" i="3"/>
  <c r="N130" i="3"/>
  <c r="N69" i="3"/>
  <c r="M68" i="3"/>
  <c r="N60" i="3"/>
  <c r="L104" i="3"/>
  <c r="L103" i="3" s="1"/>
  <c r="N44" i="3"/>
  <c r="M43" i="3"/>
  <c r="N137" i="3"/>
  <c r="N63" i="3"/>
  <c r="N35" i="3"/>
  <c r="N100" i="3"/>
  <c r="N20" i="3"/>
  <c r="D79" i="2"/>
  <c r="E79" i="2"/>
  <c r="F79" i="2" s="1"/>
  <c r="F69" i="2"/>
  <c r="F71" i="2"/>
  <c r="F72" i="2"/>
  <c r="D68" i="2"/>
  <c r="F77" i="2"/>
  <c r="D74" i="2"/>
  <c r="F74" i="2" s="1"/>
  <c r="F82" i="2"/>
  <c r="I15" i="5"/>
  <c r="E15" i="4" l="1"/>
  <c r="F19" i="4"/>
  <c r="L93" i="3"/>
  <c r="L15" i="3" s="1"/>
  <c r="L14" i="3" s="1"/>
  <c r="N76" i="3"/>
  <c r="M75" i="3"/>
  <c r="N43" i="3"/>
  <c r="M42" i="3"/>
  <c r="N42" i="3" s="1"/>
  <c r="M88" i="3"/>
  <c r="N88" i="3" s="1"/>
  <c r="M87" i="3"/>
  <c r="M86" i="3" s="1"/>
  <c r="N89" i="3"/>
  <c r="N26" i="3"/>
  <c r="M110" i="3"/>
  <c r="N111" i="3"/>
  <c r="N105" i="3"/>
  <c r="M104" i="3"/>
  <c r="N68" i="3"/>
  <c r="M67" i="3"/>
  <c r="N49" i="3"/>
  <c r="M48" i="3"/>
  <c r="N48" i="3" s="1"/>
  <c r="N144" i="3"/>
  <c r="M143" i="3"/>
  <c r="E67" i="2"/>
  <c r="F68" i="2"/>
  <c r="D67" i="2"/>
  <c r="D66" i="2" s="1"/>
  <c r="J15" i="5"/>
  <c r="I14" i="5"/>
  <c r="J14" i="5" s="1"/>
  <c r="D14" i="2" l="1"/>
  <c r="F67" i="2"/>
  <c r="E66" i="2"/>
  <c r="E14" i="2" s="1"/>
  <c r="F14" i="2" s="1"/>
  <c r="F15" i="4"/>
  <c r="E32" i="4"/>
  <c r="F32" i="4" s="1"/>
  <c r="N110" i="3"/>
  <c r="M109" i="3"/>
  <c r="N109" i="3" s="1"/>
  <c r="N87" i="3"/>
  <c r="N86" i="3"/>
  <c r="N129" i="3"/>
  <c r="M128" i="3"/>
  <c r="N56" i="3"/>
  <c r="M55" i="3"/>
  <c r="N19" i="3"/>
  <c r="M18" i="3"/>
  <c r="M103" i="3"/>
  <c r="N103" i="3" s="1"/>
  <c r="N104" i="3"/>
  <c r="N75" i="3"/>
  <c r="M74" i="3"/>
  <c r="N143" i="3"/>
  <c r="M142" i="3"/>
  <c r="N136" i="3"/>
  <c r="M135" i="3"/>
  <c r="N96" i="3"/>
  <c r="M95" i="3"/>
  <c r="N67" i="3"/>
  <c r="M66" i="3"/>
  <c r="N66" i="3" s="1"/>
  <c r="F66" i="2" l="1"/>
  <c r="N95" i="3"/>
  <c r="M94" i="3"/>
  <c r="N18" i="3"/>
  <c r="M17" i="3"/>
  <c r="N128" i="3"/>
  <c r="M127" i="3"/>
  <c r="N127" i="3" s="1"/>
  <c r="N142" i="3"/>
  <c r="M141" i="3"/>
  <c r="N55" i="3"/>
  <c r="M54" i="3"/>
  <c r="N54" i="3" s="1"/>
  <c r="N135" i="3"/>
  <c r="M134" i="3"/>
  <c r="N74" i="3"/>
  <c r="M73" i="3"/>
  <c r="N73" i="3" s="1"/>
  <c r="N134" i="3" l="1"/>
  <c r="M133" i="3"/>
  <c r="N133" i="3" s="1"/>
  <c r="M140" i="3"/>
  <c r="N140" i="3" s="1"/>
  <c r="N141" i="3"/>
  <c r="N17" i="3"/>
  <c r="M16" i="3"/>
  <c r="N94" i="3"/>
  <c r="M93" i="3"/>
  <c r="N93" i="3" s="1"/>
  <c r="N16" i="3" l="1"/>
  <c r="M15" i="3"/>
  <c r="N15" i="3" l="1"/>
  <c r="M14" i="3"/>
  <c r="N14" i="3" s="1"/>
</calcChain>
</file>

<file path=xl/sharedStrings.xml><?xml version="1.0" encoding="utf-8"?>
<sst xmlns="http://schemas.openxmlformats.org/spreadsheetml/2006/main" count="996" uniqueCount="317">
  <si>
    <t>Исполнено</t>
  </si>
  <si>
    <t>4</t>
  </si>
  <si>
    <t>5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</si>
  <si>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</si>
  <si>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</si>
  <si>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</si>
  <si>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</si>
  <si>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</si>
  <si>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</si>
  <si>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</si>
  <si>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</si>
  <si>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</si>
  <si>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</si>
  <si>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</si>
  <si>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</si>
  <si>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</si>
  <si>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</si>
  <si>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</si>
  <si>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</si>
  <si>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</si>
  <si>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</si>
  <si>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</si>
  <si>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</si>
  <si>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</si>
  <si>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</si>
  <si>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</si>
  <si>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</si>
  <si>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</si>
  <si>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</si>
  <si>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</si>
  <si>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</si>
  <si>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</si>
  <si>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</si>
  <si>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</si>
  <si>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</si>
  <si>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</si>
  <si>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</si>
  <si>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</si>
  <si>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</si>
  <si>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</si>
  <si>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</si>
  <si>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</si>
  <si>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</si>
  <si>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</si>
  <si>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</si>
  <si>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</si>
  <si>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</si>
  <si>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</si>
  <si>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</si>
  <si>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</si>
  <si>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</si>
  <si>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</si>
  <si>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</si>
  <si>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</si>
  <si>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</si>
  <si>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</si>
  <si>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</si>
  <si>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</si>
  <si>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</si>
  <si>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</si>
  <si>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</si>
  <si>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</si>
  <si>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</si>
  <si>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</si>
  <si>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</si>
  <si>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</si>
  <si>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</si>
  <si>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</si>
  <si>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</si>
  <si>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</si>
  <si>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</si>
  <si>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</si>
  <si>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</si>
  <si>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</si>
  <si>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</si>
  <si>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</si>
  <si>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</si>
  <si>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</si>
  <si>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</si>
  <si>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ДОХОДЫ ОТ ПРОДАЖИ МАТЕРИАЛЬНЫХ И НЕМАТЕРИАЛЬНЫХ АКТИВОВ</t>
  </si>
  <si>
    <t>91511400000000000000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</si>
  <si>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</si>
  <si>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</si>
  <si>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</si>
  <si>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</si>
  <si>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</si>
  <si>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91511402053100000410</t>
  </si>
  <si>
    <t>Доходы от продажи земельных участков, находящихся в государственной и муниципальной собственности</t>
  </si>
  <si>
    <t>91511406000000000430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</si>
  <si>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</si>
  <si>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91511406020000000430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</si>
  <si>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</si>
  <si>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91511406025100000430</t>
  </si>
  <si>
    <t>ПРОЧИЕ НЕНАЛОГОВЫЕ ДОХОДЫ</t>
  </si>
  <si>
    <t>91511700000000000000</t>
  </si>
  <si>
    <t>Прочие неналоговые доходы</t>
  </si>
  <si>
    <t>91511705000000000180</t>
  </si>
  <si>
    <t>Прочие неналоговые доходы бюджетов сельских поселений</t>
  </si>
  <si>
    <t>91511705050100000180</t>
  </si>
  <si>
    <t>Средства самообложения граждан</t>
  </si>
  <si>
    <t>91511714000000000150</t>
  </si>
  <si>
    <t>Средства самообложения граждан, зачисляемые в бюджеты сельских поселений</t>
  </si>
  <si>
    <t>91511714030100000150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</si>
  <si>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</si>
  <si>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</si>
  <si>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</si>
  <si>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</si>
  <si>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</si>
  <si>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</si>
  <si>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</si>
  <si>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</si>
  <si>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</si>
  <si>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</si>
  <si>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</si>
  <si>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</si>
  <si>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</si>
  <si>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</si>
  <si>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</si>
  <si>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</si>
  <si>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</si>
  <si>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</si>
  <si>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</si>
  <si>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</si>
  <si>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</si>
  <si>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</si>
  <si>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</si>
  <si>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</si>
  <si>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</si>
  <si>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</si>
  <si>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</si>
  <si>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</si>
  <si>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</si>
  <si>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</si>
  <si>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</si>
  <si>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</si>
  <si>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</si>
  <si>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</si>
  <si>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</si>
  <si>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</si>
  <si>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>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</si>
  <si>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</si>
  <si>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</si>
  <si>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</si>
  <si>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</si>
  <si>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</si>
  <si>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</si>
  <si>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</si>
  <si>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Межбюджетные трансферты</t>
  </si>
  <si>
    <t>Резервные фонды</t>
  </si>
  <si>
    <t>Резервные средства</t>
  </si>
  <si>
    <t>Мероприятия в сфере муниципального управления</t>
  </si>
  <si>
    <t>Исполнение судебных актов</t>
  </si>
  <si>
    <t>Взнос на капитальный ремонт общего имущества в многоквартирном доме</t>
  </si>
  <si>
    <t>Уличное освещение</t>
  </si>
  <si>
    <t>Организация и содержание мест захоронения</t>
  </si>
  <si>
    <t>Пенсионное обеспечение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</si>
  <si>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</si>
  <si>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</si>
  <si>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</si>
  <si>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</si>
  <si>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Кредиты кредитных организаций в валюте Российской Федерации</t>
  </si>
  <si>
    <t>000 01 05 00 00 00 0000 000</t>
  </si>
  <si>
    <t/>
  </si>
  <si>
    <t>Приложение 1</t>
  </si>
  <si>
    <t xml:space="preserve">к решению Совета депутатов  </t>
  </si>
  <si>
    <t xml:space="preserve"> Первомайского сельского поселения </t>
  </si>
  <si>
    <t xml:space="preserve">Лямбирского муниципального района </t>
  </si>
  <si>
    <t>КОД</t>
  </si>
  <si>
    <t>НАИМЕНОВАНИЕ</t>
  </si>
  <si>
    <t>Утверждено</t>
  </si>
  <si>
    <t>Процент исполнения</t>
  </si>
  <si>
    <t>3</t>
  </si>
  <si>
    <t>000 0 00 00000 00 0000 000</t>
  </si>
  <si>
    <t>ВСЕГО ДОХОДОВ</t>
  </si>
  <si>
    <t>Приложение 2</t>
  </si>
  <si>
    <t xml:space="preserve">к решению Совета депутатов </t>
  </si>
  <si>
    <t xml:space="preserve"> Первомайского сельского поселения</t>
  </si>
  <si>
    <t>(тыс. руб.)</t>
  </si>
  <si>
    <t>Наименование</t>
  </si>
  <si>
    <t>Адм</t>
  </si>
  <si>
    <t>Рз</t>
  </si>
  <si>
    <t>ПРз</t>
  </si>
  <si>
    <t>Lev</t>
  </si>
  <si>
    <t>ВСЕГО</t>
  </si>
  <si>
    <t>Администрация Первомайского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</si>
  <si>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</si>
  <si>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</si>
  <si>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</si>
  <si>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</si>
  <si>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</si>
  <si>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</si>
  <si>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>Национальная оборона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</si>
  <si>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</si>
  <si>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</si>
  <si>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</si>
  <si>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</si>
  <si>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</si>
  <si>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</si>
  <si>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Национальная экономика</t>
  </si>
  <si>
    <t>Дорожное хозяйство (дорожные фонды)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</si>
  <si>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</si>
  <si>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</si>
  <si>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</si>
  <si>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</si>
  <si>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</si>
  <si>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</si>
  <si>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Социальная политика</t>
  </si>
  <si>
    <t>Приложение 3</t>
  </si>
  <si>
    <t>ЦСР</t>
  </si>
  <si>
    <t>ВР</t>
  </si>
  <si>
    <t>Сумма (тыс. руб.)</t>
  </si>
  <si>
    <t>Обеспечение деятельности Администрации Первомайского сельского поселения 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</si>
  <si>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</si>
  <si>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</si>
  <si>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</si>
  <si>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</si>
  <si>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>Расходы, связанные с муниципальным управлением</t>
  </si>
  <si>
    <t>41140</t>
  </si>
  <si>
    <t xml:space="preserve">Аппарат Администрации Первомайского сельского поселения 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</si>
  <si>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</si>
  <si>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</si>
  <si>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</si>
  <si>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</si>
  <si>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</si>
  <si>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трансферты на финансовое обеспечение расходных обязательств муниципального района по переданным полномочиям поселений</t>
  </si>
  <si>
    <t>44500</t>
  </si>
  <si>
    <t>44501</t>
  </si>
  <si>
    <t>500</t>
  </si>
  <si>
    <t>540</t>
  </si>
  <si>
    <t>89</t>
  </si>
  <si>
    <t>0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</si>
  <si>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</si>
  <si>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77000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</si>
  <si>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</si>
  <si>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</si>
  <si>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41180</t>
  </si>
  <si>
    <t>41210</t>
  </si>
  <si>
    <t>41220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</si>
  <si>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</si>
  <si>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</si>
  <si>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</si>
  <si>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51180</t>
  </si>
  <si>
    <t>Мероприятия по обеспечению пожарной безопасности</t>
  </si>
  <si>
    <t>Выполнение работ на гидротехнических сооружениях по пропуску весеннего паводка</t>
  </si>
  <si>
    <t>Дорожное хозяйство (дорожные  фонды)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</si>
  <si>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</si>
  <si>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</si>
  <si>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 xml:space="preserve">Жилищное хозяйство </t>
  </si>
  <si>
    <t>42360</t>
  </si>
  <si>
    <t>Осуществление полномочий по организации в границах поселения электро-, тепло-, газо- и водоснабжения населения, водотведения, снабжения населения топливом в пределах полномочий, установленных законодательством Российской Федерации</t>
  </si>
  <si>
    <t>44101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</si>
  <si>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</si>
  <si>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</si>
  <si>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</si>
  <si>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</si>
  <si>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</si>
  <si>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</si>
  <si>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Мероприятия по разработке схем теплоснабжения, водоснабжения и водоотведения муниципальных образований</t>
  </si>
  <si>
    <t>Доплаты к пенсиям муниципальных служащих  Республики Мордовия</t>
  </si>
  <si>
    <t>03010</t>
  </si>
  <si>
    <t>Обслуживание  государственного (муниципального) внутреннего долга</t>
  </si>
  <si>
    <t xml:space="preserve">Процентные платежи по муниципальному долгу </t>
  </si>
  <si>
    <t>730</t>
  </si>
  <si>
    <t>Приложение № 4</t>
  </si>
  <si>
    <t>Код</t>
  </si>
  <si>
    <t>000 01 00 00 00 00 0000 000</t>
  </si>
  <si>
    <t>Источники внутреннего финансирования дефицита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</si>
  <si>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</si>
  <si>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</si>
  <si>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</si>
  <si>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</si>
  <si>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</si>
  <si>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000 01 03 00 00 00 0000 000</t>
  </si>
  <si>
    <t>Бюджетные кредиты от других бюджетов бюджетной системы Российской Федерации</t>
  </si>
  <si>
    <t>000 01 03 01 00 00 0000 800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</si>
  <si>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</si>
  <si>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000 01 03 01 00 10 0000 800</t>
  </si>
  <si>
    <t>Погашение  кредитов от других бюджетов бюджетной системы Российской Федерации бюджетами сельских поселений в валюте Российской Федерации</t>
  </si>
  <si>
    <t>000 01 03 01 00 10 0000 810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</si>
  <si>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</si>
  <si>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</si>
  <si>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</si>
  <si>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</si>
  <si>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</si>
  <si>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</si>
  <si>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</si>
  <si>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</si>
  <si>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</si>
  <si>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</si>
  <si>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</si>
  <si>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</si>
  <si>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</si>
  <si>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</si>
  <si>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</si>
  <si>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</si>
  <si>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</si>
  <si>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</si>
  <si>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Итого источников внутреннего финансирования дефицита бюджета Первомайского сельского поселения</t>
  </si>
  <si>
    <t>Привлечение  средств</t>
  </si>
  <si>
    <t xml:space="preserve"> ДОХОДЫ БЮДЖЕТА ПЕРВОМАЙСКОГО СЕЛЬСКОГО ПОСЕЛЕНИЯ ЛЯМБИРСКОГО МУНИЦИПАЛЬНОГО РАЙОНА РЕСПУБЛИКИ МОРДОВИЯ ЗА 2021 ГОД  ПО КОДАМ КЛАССИФИКАЦИИ ДОХОДОВ БЮДЖЕТОВ</t>
  </si>
  <si>
    <t xml:space="preserve"> РАСХОДЫ БЮДЖЕТА ПЕРВОМАЙСКОГО СЕЛЬСКОГО ПОСЕЛЕНИЯ ЛЯМБИРСКОГО МУНИЦИПАЛЬНОГО РАЙОНА РЕСПУБЛИКИ МОРДОВИЯ  ЗА 2021 ГОД ПО РАЗДЕЛАМ И ПОДРАЗДЕЛАМ КЛАССИФИКАЦИИ РАСХОДОВ БЮДЖЕТОВ</t>
  </si>
  <si>
    <t xml:space="preserve"> РАСХОДЫ БЮДЖЕТА ПЕРВОМАЙСКОГО СЕЛЬСКОГО ПОСЕЛЕНИЯ ЛЯМБИРСКОГО МУНИЦИПАЛЬНОГО РАЙОНА РЕСПУБЛИКИ МОРДОВИЯ  ЗА 2021 ГОД  ПО ВЕДОМСТВЕННОЙ СТРУКТУРЕ РАСХОДОВ БЮДЖЕТА ПЕРВОМАЙСКОГО СЕЛЬСКОГО ПОСЕЛЕНИЯ ЛЯМБИРСКОГО МУНИЦИПАЛЬНОГО РАЙОНА РЕСПУБЛИКИ МОРДОВИЯ </t>
  </si>
  <si>
    <t>ИСТОЧНИКИ ФИНАНСИРОВАНИЯ ДЕФИЦИТА  БЮДЖЕТА ПЕРВОМАЙСКОГО СЕЛЬСКОГО ПОСЕЛЕНИЯ ЛЯМБИРСКОГО МУНИЦИПАЛЬНОГО РАЙОНА  РЕСПУБЛИКИ МОРДОВИЯ ЗА 2021 ГОД ПО КОДАМ КЛАССИФИКАЦИИ ИСТОЧНИКОВ ФИНАНСИРОВАНИЯ ДЕФИЦИТОВ БЮДЖЕТОВ</t>
  </si>
  <si>
    <t>Республики Мордовия</t>
  </si>
  <si>
    <t>Непрограммные расходы главных распорядителей средств бюджета Первомайского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</si>
  <si>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Первомайского сельского поселения Лямбирского муниципального района Республики Мордовия</t>
  </si>
  <si>
    <t>Расходы на выплаты по оплате труда Главы Первомайского сельского поселения Лямбирского муниципального района Республики Мордовия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</si>
  <si>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</si>
  <si>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Резервный фонд  администрации Первомайского сельского поселения Лямбирского муниципального района Республики Мордовия</t>
  </si>
  <si>
    <t>Исполнение судебных актов, предусматривающих обращение взыскания на средства  бюджета Первомайского сельского поселения Лямбирского муниципального района Республики Мордовия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</si>
  <si>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</si>
  <si>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Осуществление полномочий по обеспечению проживающих в поселении и нуждающихся в жилых помещениях малоимущих граждан жилыими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</si>
  <si>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</si>
  <si>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"23" апреля 2022 г. №27____</t>
  </si>
  <si>
    <t>"23" апреля  2022 г. № 27</t>
  </si>
  <si>
    <t>"23"  апреля  2022 г. №27</t>
  </si>
  <si>
    <t>"23" апреля  2022 г. №27_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</si>
</sst>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dd\.mm\.yyyy"/>
    <numFmt numFmtId="166" formatCode="#,##0.00_ ;\-#,##0.00"/>
    <numFmt numFmtId="167" formatCode="#,##0.0"/>
    <numFmt numFmtId="168" formatCode="0.0"/>
  </numFmts>
  <fonts count="43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Arial CYR"/>
      <charset val="204"/>
    </font>
    <font>
      <sz val="9"/>
      <name val="Arial Cyr"/>
      <charset val="204"/>
    </font>
    <font>
      <b/>
      <sz val="10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1"/>
      <name val="Times New Roman"/>
      <family val="1"/>
    </font>
    <font>
      <b/>
      <sz val="11"/>
      <name val="Arial"/>
      <family val="2"/>
      <charset val="204"/>
    </font>
    <font>
      <b/>
      <sz val="12"/>
      <name val="Times New Roman"/>
      <family val="1"/>
    </font>
    <font>
      <b/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6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6" fontId="12" fillId="0" borderId="26">
      <alignment horizontal="right" vertical="center" shrinkToFit="1"/>
    </xf>
    <xf numFmtId="166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6" fontId="12" fillId="0" borderId="22">
      <alignment horizontal="right" vertical="center" shrinkToFit="1"/>
    </xf>
    <xf numFmtId="166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6" fontId="12" fillId="0" borderId="11">
      <alignment horizontal="right" vertical="center" shrinkToFit="1"/>
    </xf>
    <xf numFmtId="166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6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164" fontId="22" fillId="0" borderId="0" applyFont="0" applyFill="0" applyBorder="0" applyAlignment="0" applyProtection="0"/>
    <xf numFmtId="0" fontId="35" fillId="0" borderId="1"/>
    <xf numFmtId="0" fontId="24" fillId="0" borderId="1"/>
    <xf numFmtId="0" fontId="22" fillId="0" borderId="1"/>
    <xf numFmtId="0" fontId="3" fillId="0" borderId="1"/>
    <xf numFmtId="0" fontId="22" fillId="0" borderId="1"/>
    <xf numFmtId="0" fontId="22" fillId="0" borderId="1"/>
    <xf numFmtId="0" fontId="22" fillId="0" borderId="1"/>
    <xf numFmtId="0" fontId="3" fillId="0" borderId="1"/>
    <xf numFmtId="0" fontId="3" fillId="0" borderId="1"/>
    <xf numFmtId="0" fontId="1" fillId="2" borderId="1"/>
    <xf numFmtId="164" fontId="22" fillId="0" borderId="1" applyFont="0" applyFill="0" applyBorder="0" applyAlignment="0" applyProtection="0"/>
    <xf numFmtId="0" fontId="22" fillId="0" borderId="1"/>
    <xf numFmtId="0" fontId="35" fillId="0" borderId="1"/>
  </cellStyleXfs>
  <cellXfs count="2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49" fontId="26" fillId="0" borderId="50" xfId="0" applyNumberFormat="1" applyFont="1" applyFill="1" applyBorder="1" applyAlignment="1">
      <alignment horizontal="center"/>
    </xf>
    <xf numFmtId="49" fontId="26" fillId="0" borderId="51" xfId="0" applyNumberFormat="1" applyFont="1" applyFill="1" applyBorder="1" applyAlignment="1">
      <alignment horizontal="center"/>
    </xf>
    <xf numFmtId="0" fontId="0" fillId="0" borderId="54" xfId="0" applyBorder="1" applyProtection="1">
      <protection locked="0"/>
    </xf>
    <xf numFmtId="49" fontId="26" fillId="0" borderId="57" xfId="0" applyNumberFormat="1" applyFont="1" applyFill="1" applyBorder="1" applyAlignment="1">
      <alignment horizontal="center"/>
    </xf>
    <xf numFmtId="49" fontId="26" fillId="0" borderId="65" xfId="0" applyNumberFormat="1" applyFont="1" applyFill="1" applyBorder="1" applyAlignment="1">
      <alignment horizontal="center"/>
    </xf>
    <xf numFmtId="49" fontId="26" fillId="0" borderId="64" xfId="0" applyNumberFormat="1" applyFont="1" applyFill="1" applyBorder="1" applyAlignment="1">
      <alignment horizontal="center"/>
    </xf>
    <xf numFmtId="0" fontId="26" fillId="0" borderId="69" xfId="0" applyFont="1" applyBorder="1" applyAlignment="1">
      <alignment vertical="top" wrapText="1"/>
    </xf>
    <xf numFmtId="49" fontId="28" fillId="0" borderId="73" xfId="44" applyNumberFormat="1" applyFont="1" applyBorder="1" applyProtection="1">
      <alignment horizontal="center"/>
    </xf>
    <xf numFmtId="0" fontId="0" fillId="0" borderId="75" xfId="0" applyBorder="1" applyProtection="1">
      <protection locked="0"/>
    </xf>
    <xf numFmtId="49" fontId="28" fillId="0" borderId="70" xfId="44" applyNumberFormat="1" applyFont="1" applyBorder="1" applyProtection="1">
      <alignment horizontal="center"/>
    </xf>
    <xf numFmtId="49" fontId="28" fillId="0" borderId="78" xfId="44" applyNumberFormat="1" applyFont="1" applyBorder="1" applyProtection="1">
      <alignment horizontal="center"/>
    </xf>
    <xf numFmtId="0" fontId="28" fillId="0" borderId="70" xfId="42" applyNumberFormat="1" applyFont="1" applyBorder="1" applyAlignment="1" applyProtection="1">
      <alignment horizontal="left" vertical="top" wrapText="1"/>
    </xf>
    <xf numFmtId="0" fontId="28" fillId="0" borderId="79" xfId="42" applyNumberFormat="1" applyFont="1" applyBorder="1" applyAlignment="1" applyProtection="1">
      <alignment horizontal="left" vertical="top" wrapText="1"/>
    </xf>
    <xf numFmtId="0" fontId="24" fillId="0" borderId="0" xfId="0" applyFont="1" applyFill="1"/>
    <xf numFmtId="0" fontId="24" fillId="0" borderId="0" xfId="0" applyFont="1" applyFill="1" applyAlignment="1">
      <alignment horizontal="right" vertical="top" wrapText="1"/>
    </xf>
    <xf numFmtId="0" fontId="24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30" fillId="0" borderId="1" xfId="0" applyFont="1" applyFill="1" applyBorder="1" applyAlignment="1">
      <alignment vertical="top" wrapText="1"/>
    </xf>
    <xf numFmtId="0" fontId="30" fillId="0" borderId="1" xfId="0" applyFont="1" applyFill="1" applyBorder="1" applyAlignment="1">
      <alignment horizontal="center" vertical="top" wrapText="1"/>
    </xf>
    <xf numFmtId="0" fontId="0" fillId="0" borderId="1" xfId="0" applyBorder="1" applyAlignment="1"/>
    <xf numFmtId="0" fontId="24" fillId="0" borderId="1" xfId="0" applyFont="1" applyFill="1" applyBorder="1"/>
    <xf numFmtId="0" fontId="24" fillId="0" borderId="54" xfId="0" applyFont="1" applyFill="1" applyBorder="1"/>
    <xf numFmtId="0" fontId="24" fillId="0" borderId="77" xfId="0" applyFont="1" applyFill="1" applyBorder="1"/>
    <xf numFmtId="0" fontId="32" fillId="0" borderId="0" xfId="0" applyFont="1" applyFill="1" applyAlignment="1"/>
    <xf numFmtId="0" fontId="32" fillId="0" borderId="1" xfId="0" applyFont="1" applyFill="1" applyBorder="1" applyAlignment="1"/>
    <xf numFmtId="0" fontId="32" fillId="0" borderId="54" xfId="0" applyFont="1" applyFill="1" applyBorder="1" applyAlignment="1"/>
    <xf numFmtId="0" fontId="26" fillId="0" borderId="72" xfId="0" applyFont="1" applyBorder="1" applyAlignment="1">
      <alignment horizontal="center" wrapText="1"/>
    </xf>
    <xf numFmtId="0" fontId="26" fillId="0" borderId="56" xfId="0" applyFont="1" applyBorder="1" applyAlignment="1">
      <alignment horizontal="center" wrapText="1"/>
    </xf>
    <xf numFmtId="0" fontId="26" fillId="0" borderId="49" xfId="0" applyFont="1" applyFill="1" applyBorder="1" applyAlignment="1">
      <alignment horizontal="center"/>
    </xf>
    <xf numFmtId="0" fontId="26" fillId="0" borderId="50" xfId="0" applyFont="1" applyFill="1" applyBorder="1" applyAlignment="1">
      <alignment horizontal="center"/>
    </xf>
    <xf numFmtId="0" fontId="26" fillId="0" borderId="51" xfId="0" applyFont="1" applyFill="1" applyBorder="1" applyAlignment="1">
      <alignment horizontal="center"/>
    </xf>
    <xf numFmtId="0" fontId="29" fillId="0" borderId="0" xfId="0" applyFont="1" applyFill="1"/>
    <xf numFmtId="0" fontId="29" fillId="0" borderId="1" xfId="0" applyFont="1" applyFill="1" applyBorder="1"/>
    <xf numFmtId="0" fontId="29" fillId="0" borderId="54" xfId="0" applyFont="1" applyFill="1" applyBorder="1"/>
    <xf numFmtId="0" fontId="26" fillId="0" borderId="88" xfId="0" applyFont="1" applyFill="1" applyBorder="1" applyAlignment="1">
      <alignment vertical="top" wrapText="1"/>
    </xf>
    <xf numFmtId="0" fontId="26" fillId="0" borderId="44" xfId="0" applyFont="1" applyFill="1" applyBorder="1" applyAlignment="1">
      <alignment horizontal="center" wrapText="1"/>
    </xf>
    <xf numFmtId="167" fontId="26" fillId="0" borderId="89" xfId="0" applyNumberFormat="1" applyFont="1" applyFill="1" applyBorder="1" applyAlignment="1">
      <alignment horizontal="right" wrapText="1"/>
    </xf>
    <xf numFmtId="167" fontId="26" fillId="0" borderId="59" xfId="0" applyNumberFormat="1" applyFont="1" applyFill="1" applyBorder="1" applyAlignment="1">
      <alignment horizontal="right" wrapText="1"/>
    </xf>
    <xf numFmtId="168" fontId="26" fillId="0" borderId="56" xfId="0" applyNumberFormat="1" applyFont="1" applyFill="1" applyBorder="1"/>
    <xf numFmtId="0" fontId="33" fillId="0" borderId="69" xfId="0" applyFont="1" applyBorder="1" applyAlignment="1">
      <alignment vertical="top" wrapText="1"/>
    </xf>
    <xf numFmtId="0" fontId="26" fillId="0" borderId="90" xfId="0" applyFont="1" applyFill="1" applyBorder="1" applyAlignment="1">
      <alignment horizontal="center" wrapText="1"/>
    </xf>
    <xf numFmtId="167" fontId="33" fillId="0" borderId="52" xfId="0" applyNumberFormat="1" applyFont="1" applyBorder="1" applyAlignment="1">
      <alignment wrapText="1"/>
    </xf>
    <xf numFmtId="167" fontId="33" fillId="0" borderId="91" xfId="0" applyNumberFormat="1" applyFont="1" applyBorder="1" applyAlignment="1">
      <alignment wrapText="1"/>
    </xf>
    <xf numFmtId="168" fontId="33" fillId="0" borderId="90" xfId="0" applyNumberFormat="1" applyFont="1" applyFill="1" applyBorder="1"/>
    <xf numFmtId="0" fontId="33" fillId="0" borderId="69" xfId="0" applyFont="1" applyFill="1" applyBorder="1" applyAlignment="1">
      <alignment vertical="top" wrapText="1"/>
    </xf>
    <xf numFmtId="0" fontId="33" fillId="0" borderId="90" xfId="0" applyFont="1" applyBorder="1" applyAlignment="1">
      <alignment horizontal="center" wrapText="1"/>
    </xf>
    <xf numFmtId="167" fontId="33" fillId="0" borderId="52" xfId="0" applyNumberFormat="1" applyFont="1" applyFill="1" applyBorder="1" applyAlignment="1">
      <alignment horizontal="right" wrapText="1"/>
    </xf>
    <xf numFmtId="167" fontId="33" fillId="0" borderId="91" xfId="0" applyNumberFormat="1" applyFont="1" applyFill="1" applyBorder="1" applyAlignment="1">
      <alignment horizontal="right" wrapText="1"/>
    </xf>
    <xf numFmtId="168" fontId="33" fillId="0" borderId="92" xfId="0" applyNumberFormat="1" applyFont="1" applyFill="1" applyBorder="1"/>
    <xf numFmtId="0" fontId="33" fillId="0" borderId="90" xfId="0" applyFont="1" applyFill="1" applyBorder="1" applyAlignment="1">
      <alignment horizontal="center" wrapText="1"/>
    </xf>
    <xf numFmtId="168" fontId="33" fillId="0" borderId="54" xfId="0" applyNumberFormat="1" applyFont="1" applyFill="1" applyBorder="1"/>
    <xf numFmtId="167" fontId="33" fillId="3" borderId="52" xfId="0" applyNumberFormat="1" applyFont="1" applyFill="1" applyBorder="1" applyAlignment="1">
      <alignment wrapText="1"/>
    </xf>
    <xf numFmtId="167" fontId="33" fillId="3" borderId="91" xfId="0" applyNumberFormat="1" applyFont="1" applyFill="1" applyBorder="1" applyAlignment="1">
      <alignment wrapText="1"/>
    </xf>
    <xf numFmtId="168" fontId="33" fillId="0" borderId="61" xfId="0" applyNumberFormat="1" applyFont="1" applyFill="1" applyBorder="1"/>
    <xf numFmtId="167" fontId="33" fillId="3" borderId="53" xfId="0" applyNumberFormat="1" applyFont="1" applyFill="1" applyBorder="1" applyAlignment="1">
      <alignment wrapText="1"/>
    </xf>
    <xf numFmtId="167" fontId="33" fillId="3" borderId="66" xfId="0" applyNumberFormat="1" applyFont="1" applyFill="1" applyBorder="1" applyAlignment="1">
      <alignment horizontal="right" wrapText="1"/>
    </xf>
    <xf numFmtId="167" fontId="33" fillId="3" borderId="53" xfId="0" applyNumberFormat="1" applyFont="1" applyFill="1" applyBorder="1" applyAlignment="1">
      <alignment horizontal="right" wrapText="1"/>
    </xf>
    <xf numFmtId="167" fontId="33" fillId="3" borderId="52" xfId="0" applyNumberFormat="1" applyFont="1" applyFill="1" applyBorder="1" applyAlignment="1">
      <alignment horizontal="right" wrapText="1"/>
    </xf>
    <xf numFmtId="167" fontId="33" fillId="3" borderId="91" xfId="0" applyNumberFormat="1" applyFont="1" applyFill="1" applyBorder="1" applyAlignment="1">
      <alignment horizontal="right" wrapText="1"/>
    </xf>
    <xf numFmtId="0" fontId="24" fillId="0" borderId="1" xfId="0" applyFont="1" applyFill="1" applyBorder="1" applyAlignment="1">
      <alignment vertical="top" wrapText="1"/>
    </xf>
    <xf numFmtId="0" fontId="24" fillId="0" borderId="0" xfId="0" applyFont="1" applyFill="1" applyAlignment="1">
      <alignment vertical="top" wrapText="1"/>
    </xf>
    <xf numFmtId="0" fontId="24" fillId="0" borderId="0" xfId="0" applyFont="1" applyFill="1" applyAlignment="1">
      <alignment horizontal="center"/>
    </xf>
    <xf numFmtId="167" fontId="28" fillId="0" borderId="81" xfId="34" applyNumberFormat="1" applyFont="1" applyBorder="1" applyAlignment="1" applyProtection="1">
      <alignment horizontal="right" shrinkToFit="1"/>
    </xf>
    <xf numFmtId="167" fontId="28" fillId="0" borderId="61" xfId="34" applyNumberFormat="1" applyFont="1" applyBorder="1" applyAlignment="1" applyProtection="1">
      <alignment horizontal="right" shrinkToFit="1"/>
    </xf>
    <xf numFmtId="167" fontId="28" fillId="0" borderId="82" xfId="34" applyNumberFormat="1" applyFont="1" applyBorder="1" applyAlignment="1" applyProtection="1">
      <alignment horizontal="right" shrinkToFit="1"/>
    </xf>
    <xf numFmtId="167" fontId="28" fillId="0" borderId="83" xfId="34" applyNumberFormat="1" applyFont="1" applyBorder="1" applyAlignment="1" applyProtection="1">
      <alignment horizontal="right" shrinkToFit="1"/>
    </xf>
    <xf numFmtId="167" fontId="28" fillId="0" borderId="76" xfId="45" applyNumberFormat="1" applyFont="1" applyBorder="1" applyProtection="1">
      <alignment horizontal="right" shrinkToFit="1"/>
    </xf>
    <xf numFmtId="167" fontId="28" fillId="0" borderId="85" xfId="34" applyNumberFormat="1" applyFont="1" applyBorder="1" applyAlignment="1" applyProtection="1">
      <alignment horizontal="right" shrinkToFit="1"/>
    </xf>
    <xf numFmtId="167" fontId="33" fillId="0" borderId="1" xfId="0" applyNumberFormat="1" applyFont="1" applyFill="1" applyBorder="1" applyAlignment="1">
      <alignment horizontal="right"/>
    </xf>
    <xf numFmtId="167" fontId="28" fillId="0" borderId="58" xfId="34" applyNumberFormat="1" applyFont="1" applyBorder="1" applyProtection="1">
      <alignment horizontal="right" vertical="center" shrinkToFit="1"/>
    </xf>
    <xf numFmtId="167" fontId="28" fillId="0" borderId="80" xfId="34" applyNumberFormat="1" applyFont="1" applyBorder="1" applyAlignment="1" applyProtection="1">
      <alignment horizontal="right" shrinkToFit="1"/>
    </xf>
    <xf numFmtId="167" fontId="28" fillId="0" borderId="55" xfId="45" applyNumberFormat="1" applyFont="1" applyBorder="1" applyProtection="1">
      <alignment horizontal="right" shrinkToFit="1"/>
    </xf>
    <xf numFmtId="167" fontId="28" fillId="0" borderId="84" xfId="34" applyNumberFormat="1" applyFont="1" applyBorder="1" applyAlignment="1" applyProtection="1">
      <alignment horizontal="right" shrinkToFit="1"/>
    </xf>
    <xf numFmtId="0" fontId="24" fillId="0" borderId="0" xfId="0" applyFont="1"/>
    <xf numFmtId="0" fontId="23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center" vertical="top" wrapText="1"/>
    </xf>
    <xf numFmtId="164" fontId="23" fillId="0" borderId="0" xfId="168" applyFont="1" applyFill="1" applyAlignment="1">
      <alignment horizontal="center" wrapText="1"/>
    </xf>
    <xf numFmtId="167" fontId="0" fillId="0" borderId="0" xfId="0" applyNumberFormat="1" applyFill="1" applyAlignment="1">
      <alignment horizontal="right" vertical="top" wrapText="1"/>
    </xf>
    <xf numFmtId="0" fontId="33" fillId="0" borderId="1" xfId="0" applyFont="1" applyFill="1" applyBorder="1" applyAlignment="1">
      <alignment vertical="center" wrapText="1"/>
    </xf>
    <xf numFmtId="0" fontId="26" fillId="0" borderId="1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24" fillId="0" borderId="86" xfId="0" applyFont="1" applyBorder="1"/>
    <xf numFmtId="0" fontId="27" fillId="0" borderId="71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6" fillId="0" borderId="64" xfId="0" applyFont="1" applyFill="1" applyBorder="1" applyAlignment="1">
      <alignment horizontal="center" vertical="center" wrapText="1"/>
    </xf>
    <xf numFmtId="0" fontId="26" fillId="0" borderId="64" xfId="0" applyFont="1" applyFill="1" applyBorder="1" applyAlignment="1">
      <alignment horizontal="center" vertical="center"/>
    </xf>
    <xf numFmtId="0" fontId="26" fillId="0" borderId="49" xfId="0" applyFont="1" applyFill="1" applyBorder="1" applyAlignment="1">
      <alignment horizontal="center" vertical="center"/>
    </xf>
    <xf numFmtId="0" fontId="26" fillId="0" borderId="50" xfId="0" applyFont="1" applyFill="1" applyBorder="1" applyAlignment="1">
      <alignment horizontal="center" vertical="center"/>
    </xf>
    <xf numFmtId="0" fontId="26" fillId="0" borderId="99" xfId="0" applyFont="1" applyFill="1" applyBorder="1" applyAlignment="1">
      <alignment horizontal="center" vertical="center"/>
    </xf>
    <xf numFmtId="0" fontId="26" fillId="0" borderId="100" xfId="0" applyFont="1" applyFill="1" applyBorder="1" applyAlignment="1">
      <alignment horizontal="center" vertical="center"/>
    </xf>
    <xf numFmtId="0" fontId="25" fillId="0" borderId="72" xfId="0" applyFont="1" applyBorder="1" applyAlignment="1">
      <alignment wrapText="1"/>
    </xf>
    <xf numFmtId="0" fontId="25" fillId="0" borderId="64" xfId="0" applyFont="1" applyBorder="1"/>
    <xf numFmtId="0" fontId="25" fillId="0" borderId="49" xfId="0" applyFont="1" applyBorder="1"/>
    <xf numFmtId="0" fontId="25" fillId="0" borderId="50" xfId="0" applyFont="1" applyBorder="1"/>
    <xf numFmtId="0" fontId="25" fillId="0" borderId="100" xfId="0" applyFont="1" applyBorder="1"/>
    <xf numFmtId="167" fontId="25" fillId="0" borderId="64" xfId="0" applyNumberFormat="1" applyFont="1" applyBorder="1"/>
    <xf numFmtId="0" fontId="29" fillId="0" borderId="0" xfId="0" applyFont="1"/>
    <xf numFmtId="0" fontId="34" fillId="0" borderId="101" xfId="0" applyFont="1" applyBorder="1" applyAlignment="1">
      <alignment vertical="top" wrapText="1"/>
    </xf>
    <xf numFmtId="0" fontId="34" fillId="0" borderId="44" xfId="0" applyFont="1" applyBorder="1" applyAlignment="1">
      <alignment horizontal="center" wrapText="1" shrinkToFit="1"/>
    </xf>
    <xf numFmtId="0" fontId="34" fillId="0" borderId="101" xfId="0" applyFont="1" applyBorder="1" applyAlignment="1">
      <alignment horizontal="center"/>
    </xf>
    <xf numFmtId="0" fontId="34" fillId="0" borderId="102" xfId="0" applyFont="1" applyBorder="1" applyAlignment="1">
      <alignment horizontal="center"/>
    </xf>
    <xf numFmtId="0" fontId="34" fillId="0" borderId="103" xfId="0" applyFont="1" applyBorder="1" applyAlignment="1">
      <alignment horizontal="center"/>
    </xf>
    <xf numFmtId="0" fontId="34" fillId="0" borderId="104" xfId="0" applyFont="1" applyBorder="1" applyAlignment="1">
      <alignment horizontal="center"/>
    </xf>
    <xf numFmtId="167" fontId="34" fillId="0" borderId="101" xfId="0" applyNumberFormat="1" applyFont="1" applyBorder="1"/>
    <xf numFmtId="167" fontId="34" fillId="0" borderId="72" xfId="0" applyNumberFormat="1" applyFont="1" applyBorder="1"/>
    <xf numFmtId="0" fontId="34" fillId="0" borderId="69" xfId="0" applyFont="1" applyBorder="1" applyAlignment="1">
      <alignment vertical="top" wrapText="1"/>
    </xf>
    <xf numFmtId="0" fontId="34" fillId="0" borderId="90" xfId="0" applyFont="1" applyBorder="1" applyAlignment="1">
      <alignment horizontal="center" wrapText="1" shrinkToFit="1"/>
    </xf>
    <xf numFmtId="0" fontId="34" fillId="0" borderId="69" xfId="0" applyFont="1" applyBorder="1" applyAlignment="1">
      <alignment horizontal="center"/>
    </xf>
    <xf numFmtId="0" fontId="34" fillId="0" borderId="52" xfId="0" applyFont="1" applyBorder="1" applyAlignment="1">
      <alignment horizontal="center"/>
    </xf>
    <xf numFmtId="0" fontId="34" fillId="0" borderId="53" xfId="0" applyFont="1" applyBorder="1" applyAlignment="1">
      <alignment horizontal="center"/>
    </xf>
    <xf numFmtId="0" fontId="34" fillId="0" borderId="61" xfId="0" applyFont="1" applyBorder="1" applyAlignment="1">
      <alignment horizontal="center"/>
    </xf>
    <xf numFmtId="167" fontId="34" fillId="0" borderId="69" xfId="0" applyNumberFormat="1" applyFont="1" applyBorder="1"/>
    <xf numFmtId="167" fontId="29" fillId="0" borderId="0" xfId="0" applyNumberFormat="1" applyFont="1"/>
    <xf numFmtId="167" fontId="24" fillId="0" borderId="0" xfId="0" applyNumberFormat="1" applyFont="1"/>
    <xf numFmtId="0" fontId="34" fillId="0" borderId="69" xfId="0" applyFont="1" applyFill="1" applyBorder="1" applyAlignment="1">
      <alignment vertical="top" wrapText="1"/>
    </xf>
    <xf numFmtId="167" fontId="34" fillId="0" borderId="87" xfId="0" applyNumberFormat="1" applyFont="1" applyBorder="1"/>
    <xf numFmtId="0" fontId="34" fillId="0" borderId="90" xfId="0" applyFont="1" applyFill="1" applyBorder="1" applyAlignment="1">
      <alignment horizontal="center"/>
    </xf>
    <xf numFmtId="0" fontId="34" fillId="0" borderId="91" xfId="0" applyFont="1" applyFill="1" applyBorder="1" applyAlignment="1">
      <alignment horizontal="center"/>
    </xf>
    <xf numFmtId="0" fontId="34" fillId="0" borderId="53" xfId="0" applyFont="1" applyFill="1" applyBorder="1" applyAlignment="1">
      <alignment horizontal="center"/>
    </xf>
    <xf numFmtId="49" fontId="34" fillId="0" borderId="53" xfId="0" applyNumberFormat="1" applyFont="1" applyFill="1" applyBorder="1" applyAlignment="1">
      <alignment horizontal="center"/>
    </xf>
    <xf numFmtId="49" fontId="34" fillId="0" borderId="90" xfId="0" applyNumberFormat="1" applyFont="1" applyFill="1" applyBorder="1" applyAlignment="1">
      <alignment horizontal="center" wrapText="1"/>
    </xf>
    <xf numFmtId="0" fontId="34" fillId="0" borderId="90" xfId="0" applyFont="1" applyFill="1" applyBorder="1" applyAlignment="1">
      <alignment horizontal="center" wrapText="1"/>
    </xf>
    <xf numFmtId="167" fontId="34" fillId="0" borderId="105" xfId="0" applyNumberFormat="1" applyFont="1" applyBorder="1"/>
    <xf numFmtId="0" fontId="24" fillId="3" borderId="0" xfId="0" applyFont="1" applyFill="1"/>
    <xf numFmtId="0" fontId="24" fillId="4" borderId="0" xfId="0" applyFont="1" applyFill="1"/>
    <xf numFmtId="49" fontId="34" fillId="0" borderId="53" xfId="0" applyNumberFormat="1" applyFont="1" applyFill="1" applyBorder="1" applyAlignment="1">
      <alignment horizontal="center" wrapText="1"/>
    </xf>
    <xf numFmtId="49" fontId="34" fillId="0" borderId="106" xfId="0" applyNumberFormat="1" applyFont="1" applyFill="1" applyBorder="1" applyAlignment="1">
      <alignment horizontal="center"/>
    </xf>
    <xf numFmtId="167" fontId="34" fillId="0" borderId="90" xfId="0" applyNumberFormat="1" applyFont="1" applyFill="1" applyBorder="1" applyAlignment="1">
      <alignment horizontal="right" wrapText="1"/>
    </xf>
    <xf numFmtId="0" fontId="34" fillId="0" borderId="69" xfId="0" applyFont="1" applyBorder="1" applyAlignment="1">
      <alignment horizontal="left" vertical="top" wrapText="1"/>
    </xf>
    <xf numFmtId="0" fontId="34" fillId="0" borderId="69" xfId="0" applyFont="1" applyFill="1" applyBorder="1" applyAlignment="1">
      <alignment horizontal="center" wrapText="1"/>
    </xf>
    <xf numFmtId="0" fontId="34" fillId="0" borderId="0" xfId="0" applyFont="1" applyAlignment="1">
      <alignment horizontal="center"/>
    </xf>
    <xf numFmtId="49" fontId="34" fillId="0" borderId="61" xfId="0" applyNumberFormat="1" applyFont="1" applyFill="1" applyBorder="1" applyAlignment="1">
      <alignment horizontal="center" wrapText="1"/>
    </xf>
    <xf numFmtId="0" fontId="34" fillId="0" borderId="69" xfId="0" applyFont="1" applyFill="1" applyBorder="1" applyAlignment="1">
      <alignment vertical="top"/>
    </xf>
    <xf numFmtId="167" fontId="34" fillId="0" borderId="69" xfId="0" applyNumberFormat="1" applyFont="1" applyFill="1" applyBorder="1" applyAlignment="1">
      <alignment horizontal="right" wrapText="1"/>
    </xf>
    <xf numFmtId="0" fontId="36" fillId="0" borderId="69" xfId="169" applyNumberFormat="1" applyFont="1" applyFill="1" applyBorder="1" applyAlignment="1">
      <alignment horizontal="left" vertical="top" wrapText="1"/>
    </xf>
    <xf numFmtId="0" fontId="34" fillId="3" borderId="69" xfId="0" applyFont="1" applyFill="1" applyBorder="1"/>
    <xf numFmtId="0" fontId="0" fillId="3" borderId="0" xfId="0" applyFont="1" applyFill="1"/>
    <xf numFmtId="0" fontId="34" fillId="0" borderId="69" xfId="0" applyFont="1" applyFill="1" applyBorder="1" applyAlignment="1">
      <alignment horizontal="left" vertical="top" wrapText="1"/>
    </xf>
    <xf numFmtId="0" fontId="34" fillId="3" borderId="69" xfId="0" applyFont="1" applyFill="1" applyBorder="1" applyAlignment="1">
      <alignment horizontal="left" vertical="justify"/>
    </xf>
    <xf numFmtId="49" fontId="34" fillId="0" borderId="69" xfId="0" applyNumberFormat="1" applyFont="1" applyBorder="1" applyAlignment="1">
      <alignment horizontal="center"/>
    </xf>
    <xf numFmtId="49" fontId="34" fillId="0" borderId="53" xfId="0" applyNumberFormat="1" applyFont="1" applyBorder="1" applyAlignment="1">
      <alignment horizontal="center"/>
    </xf>
    <xf numFmtId="0" fontId="34" fillId="0" borderId="84" xfId="0" applyFont="1" applyBorder="1" applyAlignment="1">
      <alignment horizontal="center"/>
    </xf>
    <xf numFmtId="0" fontId="34" fillId="0" borderId="61" xfId="170" applyFont="1" applyBorder="1" applyAlignment="1">
      <alignment horizontal="center"/>
    </xf>
    <xf numFmtId="0" fontId="34" fillId="0" borderId="105" xfId="0" applyFont="1" applyBorder="1" applyAlignment="1">
      <alignment vertical="top" wrapText="1"/>
    </xf>
    <xf numFmtId="0" fontId="34" fillId="0" borderId="87" xfId="170" applyFont="1" applyBorder="1" applyAlignment="1">
      <alignment vertical="top" wrapText="1"/>
    </xf>
    <xf numFmtId="0" fontId="34" fillId="0" borderId="105" xfId="0" applyFont="1" applyBorder="1" applyAlignment="1">
      <alignment horizontal="center" wrapText="1" shrinkToFit="1"/>
    </xf>
    <xf numFmtId="0" fontId="24" fillId="3" borderId="1" xfId="0" applyFont="1" applyFill="1" applyBorder="1"/>
    <xf numFmtId="0" fontId="34" fillId="0" borderId="105" xfId="0" applyFont="1" applyBorder="1" applyAlignment="1">
      <alignment horizontal="center"/>
    </xf>
    <xf numFmtId="0" fontId="34" fillId="0" borderId="93" xfId="0" applyFont="1" applyBorder="1" applyAlignment="1">
      <alignment horizontal="center"/>
    </xf>
    <xf numFmtId="0" fontId="34" fillId="0" borderId="47" xfId="0" applyFont="1" applyBorder="1" applyAlignment="1">
      <alignment horizontal="center"/>
    </xf>
    <xf numFmtId="49" fontId="34" fillId="0" borderId="47" xfId="0" applyNumberFormat="1" applyFont="1" applyBorder="1" applyAlignment="1">
      <alignment horizontal="center"/>
    </xf>
    <xf numFmtId="167" fontId="34" fillId="0" borderId="71" xfId="0" applyNumberFormat="1" applyFont="1" applyBorder="1"/>
    <xf numFmtId="0" fontId="24" fillId="0" borderId="75" xfId="0" applyFont="1" applyBorder="1" applyAlignment="1">
      <alignment vertical="top" wrapText="1"/>
    </xf>
    <xf numFmtId="0" fontId="24" fillId="0" borderId="75" xfId="0" applyFont="1" applyBorder="1" applyAlignment="1">
      <alignment horizontal="center"/>
    </xf>
    <xf numFmtId="0" fontId="24" fillId="0" borderId="75" xfId="0" applyFont="1" applyBorder="1"/>
    <xf numFmtId="0" fontId="24" fillId="0" borderId="0" xfId="0" applyFont="1" applyAlignment="1">
      <alignment vertical="top" wrapText="1"/>
    </xf>
    <xf numFmtId="168" fontId="34" fillId="0" borderId="90" xfId="181" applyNumberFormat="1" applyFont="1" applyBorder="1"/>
    <xf numFmtId="0" fontId="25" fillId="0" borderId="111" xfId="181" applyFont="1" applyBorder="1"/>
    <xf numFmtId="167" fontId="25" fillId="0" borderId="53" xfId="181" applyNumberFormat="1" applyFont="1" applyBorder="1" applyAlignment="1">
      <alignment horizontal="center"/>
    </xf>
    <xf numFmtId="0" fontId="25" fillId="0" borderId="96" xfId="181" applyFont="1" applyBorder="1" applyAlignment="1">
      <alignment horizontal="center"/>
    </xf>
    <xf numFmtId="0" fontId="25" fillId="0" borderId="94" xfId="181" applyFont="1" applyBorder="1" applyAlignment="1">
      <alignment horizontal="center"/>
    </xf>
    <xf numFmtId="49" fontId="34" fillId="0" borderId="53" xfId="181" applyNumberFormat="1" applyFont="1" applyBorder="1" applyAlignment="1">
      <alignment horizontal="left" vertical="top"/>
    </xf>
    <xf numFmtId="168" fontId="25" fillId="0" borderId="90" xfId="181" applyNumberFormat="1" applyFont="1" applyBorder="1"/>
    <xf numFmtId="167" fontId="33" fillId="3" borderId="66" xfId="0" applyNumberFormat="1" applyFont="1" applyFill="1" applyBorder="1" applyAlignment="1">
      <alignment wrapText="1"/>
    </xf>
    <xf numFmtId="49" fontId="34" fillId="0" borderId="69" xfId="180" applyNumberFormat="1" applyFont="1" applyFill="1" applyBorder="1" applyAlignment="1">
      <alignment vertical="top" wrapText="1"/>
    </xf>
    <xf numFmtId="0" fontId="24" fillId="3" borderId="54" xfId="0" applyFont="1" applyFill="1" applyBorder="1"/>
    <xf numFmtId="0" fontId="34" fillId="0" borderId="69" xfId="180" applyFont="1" applyBorder="1" applyAlignment="1">
      <alignment vertical="top" wrapText="1"/>
    </xf>
    <xf numFmtId="0" fontId="34" fillId="0" borderId="69" xfId="180" applyFont="1" applyBorder="1" applyAlignment="1">
      <alignment horizontal="center"/>
    </xf>
    <xf numFmtId="0" fontId="34" fillId="0" borderId="74" xfId="180" applyFont="1" applyBorder="1" applyAlignment="1">
      <alignment horizontal="center"/>
    </xf>
    <xf numFmtId="0" fontId="34" fillId="0" borderId="91" xfId="180" applyFont="1" applyBorder="1" applyAlignment="1">
      <alignment horizontal="center"/>
    </xf>
    <xf numFmtId="0" fontId="34" fillId="0" borderId="53" xfId="180" applyFont="1" applyBorder="1" applyAlignment="1">
      <alignment horizontal="center"/>
    </xf>
    <xf numFmtId="0" fontId="34" fillId="0" borderId="106" xfId="180" applyFont="1" applyBorder="1" applyAlignment="1">
      <alignment horizontal="center"/>
    </xf>
    <xf numFmtId="0" fontId="37" fillId="0" borderId="1" xfId="181" applyFont="1"/>
    <xf numFmtId="0" fontId="38" fillId="0" borderId="1" xfId="181" applyFont="1" applyBorder="1" applyAlignment="1">
      <alignment horizontal="left"/>
    </xf>
    <xf numFmtId="0" fontId="41" fillId="0" borderId="1" xfId="181" applyFont="1" applyBorder="1" applyAlignment="1">
      <alignment horizontal="center" wrapText="1"/>
    </xf>
    <xf numFmtId="49" fontId="25" fillId="0" borderId="95" xfId="181" applyNumberFormat="1" applyFont="1" applyBorder="1" applyAlignment="1">
      <alignment horizontal="center" vertical="top"/>
    </xf>
    <xf numFmtId="49" fontId="25" fillId="0" borderId="47" xfId="181" applyNumberFormat="1" applyFont="1" applyBorder="1" applyAlignment="1">
      <alignment horizontal="center"/>
    </xf>
    <xf numFmtId="1" fontId="25" fillId="0" borderId="47" xfId="181" applyNumberFormat="1" applyFont="1" applyBorder="1" applyAlignment="1">
      <alignment horizontal="center"/>
    </xf>
    <xf numFmtId="49" fontId="34" fillId="0" borderId="52" xfId="181" applyNumberFormat="1" applyFont="1" applyBorder="1" applyAlignment="1">
      <alignment horizontal="center" vertical="top"/>
    </xf>
    <xf numFmtId="167" fontId="34" fillId="0" borderId="53" xfId="181" applyNumberFormat="1" applyFont="1" applyBorder="1" applyAlignment="1">
      <alignment horizontal="center"/>
    </xf>
    <xf numFmtId="0" fontId="34" fillId="0" borderId="52" xfId="181" applyFont="1" applyBorder="1" applyAlignment="1">
      <alignment horizontal="center" vertical="justify"/>
    </xf>
    <xf numFmtId="0" fontId="34" fillId="0" borderId="91" xfId="181" applyFont="1" applyBorder="1" applyAlignment="1">
      <alignment horizontal="left" vertical="top" wrapText="1"/>
    </xf>
    <xf numFmtId="0" fontId="34" fillId="0" borderId="53" xfId="181" applyFont="1" applyBorder="1"/>
    <xf numFmtId="49" fontId="34" fillId="0" borderId="52" xfId="181" applyNumberFormat="1" applyFont="1" applyBorder="1" applyAlignment="1">
      <alignment horizontal="center" vertical="justify"/>
    </xf>
    <xf numFmtId="0" fontId="27" fillId="0" borderId="1" xfId="181" applyFont="1"/>
    <xf numFmtId="49" fontId="25" fillId="0" borderId="109" xfId="181" applyNumberFormat="1" applyFont="1" applyBorder="1" applyAlignment="1">
      <alignment horizontal="center" vertical="justify"/>
    </xf>
    <xf numFmtId="0" fontId="34" fillId="0" borderId="108" xfId="181" applyFont="1" applyBorder="1" applyAlignment="1">
      <alignment horizontal="left" vertical="top" wrapText="1"/>
    </xf>
    <xf numFmtId="167" fontId="34" fillId="0" borderId="108" xfId="181" applyNumberFormat="1" applyFont="1" applyBorder="1" applyAlignment="1">
      <alignment horizontal="center"/>
    </xf>
    <xf numFmtId="168" fontId="34" fillId="0" borderId="110" xfId="181" applyNumberFormat="1" applyFont="1" applyBorder="1"/>
    <xf numFmtId="0" fontId="37" fillId="0" borderId="75" xfId="181" applyFont="1" applyBorder="1"/>
    <xf numFmtId="167" fontId="37" fillId="0" borderId="1" xfId="181" applyNumberFormat="1" applyFont="1" applyAlignment="1">
      <alignment horizontal="center"/>
    </xf>
    <xf numFmtId="0" fontId="34" fillId="0" borderId="53" xfId="181" applyFont="1" applyBorder="1" applyAlignment="1">
      <alignment horizontal="left" vertical="top" wrapText="1"/>
    </xf>
    <xf numFmtId="0" fontId="23" fillId="0" borderId="1" xfId="0" applyFont="1" applyBorder="1" applyAlignment="1">
      <alignment horizontal="right"/>
    </xf>
    <xf numFmtId="0" fontId="23" fillId="0" borderId="0" xfId="0" applyFont="1" applyFill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23" fillId="0" borderId="1" xfId="181" applyFont="1" applyBorder="1" applyAlignment="1">
      <alignment horizontal="right" wrapText="1"/>
    </xf>
    <xf numFmtId="0" fontId="24" fillId="0" borderId="1" xfId="0" applyFont="1" applyFill="1" applyBorder="1" applyAlignment="1">
      <alignment horizontal="center"/>
    </xf>
    <xf numFmtId="0" fontId="34" fillId="0" borderId="93" xfId="0" applyFont="1" applyBorder="1" applyAlignment="1">
      <alignment vertical="top" wrapText="1"/>
    </xf>
    <xf numFmtId="0" fontId="33" fillId="0" borderId="48" xfId="0" applyFont="1" applyFill="1" applyBorder="1" applyAlignment="1">
      <alignment horizontal="center" wrapText="1"/>
    </xf>
    <xf numFmtId="167" fontId="33" fillId="3" borderId="109" xfId="0" applyNumberFormat="1" applyFont="1" applyFill="1" applyBorder="1" applyAlignment="1">
      <alignment horizontal="right" wrapText="1"/>
    </xf>
    <xf numFmtId="167" fontId="33" fillId="3" borderId="60" xfId="0" applyNumberFormat="1" applyFont="1" applyFill="1" applyBorder="1" applyAlignment="1">
      <alignment horizontal="right" wrapText="1"/>
    </xf>
    <xf numFmtId="168" fontId="33" fillId="0" borderId="63" xfId="0" applyNumberFormat="1" applyFont="1" applyFill="1" applyBorder="1"/>
    <xf numFmtId="0" fontId="32" fillId="0" borderId="0" xfId="0" applyFont="1" applyFill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0" fontId="26" fillId="0" borderId="7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34" fillId="0" borderId="91" xfId="169" applyFont="1" applyFill="1" applyBorder="1" applyAlignment="1">
      <alignment horizontal="left" vertical="top" wrapText="1"/>
    </xf>
    <xf numFmtId="0" fontId="34" fillId="0" borderId="64" xfId="0" applyFont="1" applyBorder="1" applyAlignment="1">
      <alignment wrapText="1"/>
    </xf>
    <xf numFmtId="0" fontId="3" fillId="0" borderId="1" xfId="3" applyNumberFormat="1" applyBorder="1" applyProtection="1"/>
    <xf numFmtId="0" fontId="42" fillId="0" borderId="66" xfId="0" applyFont="1" applyBorder="1" applyAlignment="1">
      <alignment horizontal="center" vertical="top" wrapText="1"/>
    </xf>
    <xf numFmtId="49" fontId="28" fillId="0" borderId="112" xfId="44" applyNumberFormat="1" applyFont="1" applyBorder="1" applyProtection="1">
      <alignment horizontal="center"/>
    </xf>
    <xf numFmtId="0" fontId="28" fillId="0" borderId="20" xfId="42" applyNumberFormat="1" applyFont="1" applyBorder="1" applyAlignment="1" applyProtection="1">
      <alignment horizontal="left" vertical="top" wrapText="1"/>
    </xf>
    <xf numFmtId="167" fontId="28" fillId="0" borderId="22" xfId="45" applyNumberFormat="1" applyFont="1" applyBorder="1" applyProtection="1">
      <alignment horizontal="right" shrinkToFit="1"/>
    </xf>
    <xf numFmtId="0" fontId="28" fillId="0" borderId="113" xfId="42" applyNumberFormat="1" applyFont="1" applyBorder="1" applyAlignment="1" applyProtection="1">
      <alignment horizontal="left" vertical="top" wrapText="1"/>
    </xf>
    <xf numFmtId="167" fontId="28" fillId="0" borderId="114" xfId="45" applyNumberFormat="1" applyFont="1" applyBorder="1" applyProtection="1">
      <alignment horizontal="right" shrinkToFit="1"/>
    </xf>
    <xf numFmtId="0" fontId="26" fillId="0" borderId="67" xfId="0" applyFont="1" applyFill="1" applyBorder="1" applyAlignment="1">
      <alignment horizontal="center" vertical="center"/>
    </xf>
    <xf numFmtId="0" fontId="26" fillId="0" borderId="68" xfId="0" applyFont="1" applyFill="1" applyBorder="1" applyAlignment="1">
      <alignment horizontal="center" vertical="center"/>
    </xf>
    <xf numFmtId="0" fontId="23" fillId="0" borderId="0" xfId="0" applyFont="1" applyAlignment="1">
      <alignment horizontal="right" wrapText="1"/>
    </xf>
    <xf numFmtId="0" fontId="25" fillId="0" borderId="1" xfId="0" applyFont="1" applyFill="1" applyBorder="1" applyAlignment="1">
      <alignment horizontal="center" vertical="center" wrapText="1"/>
    </xf>
    <xf numFmtId="0" fontId="27" fillId="0" borderId="43" xfId="0" applyFont="1" applyFill="1" applyBorder="1" applyAlignment="1">
      <alignment horizontal="center" vertical="center"/>
    </xf>
    <xf numFmtId="0" fontId="27" fillId="0" borderId="47" xfId="0" applyFont="1" applyFill="1" applyBorder="1" applyAlignment="1">
      <alignment horizontal="center" vertical="center"/>
    </xf>
    <xf numFmtId="0" fontId="27" fillId="0" borderId="44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center" vertical="center" wrapText="1"/>
    </xf>
    <xf numFmtId="0" fontId="26" fillId="0" borderId="72" xfId="0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right" wrapText="1"/>
    </xf>
    <xf numFmtId="0" fontId="23" fillId="0" borderId="1" xfId="0" applyFont="1" applyBorder="1" applyAlignment="1">
      <alignment horizontal="right"/>
    </xf>
    <xf numFmtId="0" fontId="0" fillId="0" borderId="0" xfId="0" applyAlignment="1"/>
    <xf numFmtId="164" fontId="23" fillId="0" borderId="1" xfId="168" applyFont="1" applyBorder="1" applyAlignment="1">
      <alignment horizontal="right" wrapText="1"/>
    </xf>
    <xf numFmtId="167" fontId="27" fillId="0" borderId="59" xfId="0" applyNumberFormat="1" applyFont="1" applyFill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3" fillId="0" borderId="0" xfId="0" applyFont="1" applyAlignment="1">
      <alignment horizontal="right"/>
    </xf>
    <xf numFmtId="164" fontId="23" fillId="0" borderId="1" xfId="168" applyFont="1" applyFill="1" applyBorder="1" applyAlignment="1">
      <alignment horizontal="right" wrapText="1"/>
    </xf>
    <xf numFmtId="0" fontId="0" fillId="0" borderId="1" xfId="0" applyBorder="1" applyAlignment="1">
      <alignment wrapText="1"/>
    </xf>
    <xf numFmtId="0" fontId="24" fillId="0" borderId="0" xfId="0" applyFont="1" applyFill="1" applyAlignment="1">
      <alignment horizontal="right" vertical="top" wrapText="1"/>
    </xf>
    <xf numFmtId="0" fontId="23" fillId="0" borderId="0" xfId="0" applyFont="1" applyFill="1" applyAlignment="1">
      <alignment horizontal="right" wrapText="1"/>
    </xf>
    <xf numFmtId="0" fontId="23" fillId="0" borderId="0" xfId="0" applyFont="1" applyFill="1" applyAlignment="1">
      <alignment horizontal="right" vertical="top" wrapText="1"/>
    </xf>
    <xf numFmtId="0" fontId="33" fillId="0" borderId="0" xfId="0" applyFont="1" applyAlignment="1">
      <alignment horizontal="right"/>
    </xf>
    <xf numFmtId="0" fontId="26" fillId="0" borderId="1" xfId="0" applyFont="1" applyFill="1" applyBorder="1" applyAlignment="1">
      <alignment horizontal="center" vertical="center" wrapText="1"/>
    </xf>
    <xf numFmtId="0" fontId="29" fillId="0" borderId="0" xfId="0" applyFont="1" applyAlignment="1"/>
    <xf numFmtId="0" fontId="31" fillId="0" borderId="86" xfId="0" applyFont="1" applyFill="1" applyBorder="1" applyAlignment="1">
      <alignment horizontal="right" wrapText="1"/>
    </xf>
    <xf numFmtId="0" fontId="0" fillId="0" borderId="86" xfId="0" applyBorder="1" applyAlignment="1">
      <alignment horizontal="right" wrapText="1"/>
    </xf>
    <xf numFmtId="0" fontId="26" fillId="0" borderId="72" xfId="0" applyFont="1" applyFill="1" applyBorder="1" applyAlignment="1">
      <alignment horizontal="center" vertical="center" wrapText="1"/>
    </xf>
    <xf numFmtId="0" fontId="26" fillId="0" borderId="87" xfId="0" applyFont="1" applyFill="1" applyBorder="1" applyAlignment="1">
      <alignment horizontal="center" vertical="center" wrapText="1"/>
    </xf>
    <xf numFmtId="0" fontId="27" fillId="0" borderId="41" xfId="0" applyFont="1" applyFill="1" applyBorder="1" applyAlignment="1">
      <alignment horizontal="center" vertical="top" wrapText="1"/>
    </xf>
    <xf numFmtId="0" fontId="23" fillId="0" borderId="45" xfId="0" applyFont="1" applyFill="1" applyBorder="1" applyAlignment="1">
      <alignment horizontal="center" vertical="top" wrapText="1"/>
    </xf>
    <xf numFmtId="0" fontId="27" fillId="0" borderId="42" xfId="0" applyFont="1" applyFill="1" applyBorder="1" applyAlignment="1">
      <alignment horizontal="center" vertical="top" wrapText="1"/>
    </xf>
    <xf numFmtId="0" fontId="23" fillId="0" borderId="46" xfId="0" applyFont="1" applyFill="1" applyBorder="1" applyAlignment="1">
      <alignment horizontal="center" vertical="top" wrapText="1"/>
    </xf>
    <xf numFmtId="0" fontId="27" fillId="0" borderId="62" xfId="0" applyFont="1" applyFill="1" applyBorder="1" applyAlignment="1">
      <alignment horizontal="center" vertical="top" wrapText="1"/>
    </xf>
    <xf numFmtId="0" fontId="23" fillId="0" borderId="63" xfId="0" applyFont="1" applyFill="1" applyBorder="1" applyAlignment="1">
      <alignment horizontal="center" vertical="top" wrapText="1"/>
    </xf>
    <xf numFmtId="0" fontId="25" fillId="0" borderId="72" xfId="0" applyFont="1" applyFill="1" applyBorder="1" applyAlignment="1">
      <alignment horizontal="center" vertical="center"/>
    </xf>
    <xf numFmtId="0" fontId="34" fillId="0" borderId="71" xfId="0" applyFont="1" applyBorder="1"/>
    <xf numFmtId="0" fontId="25" fillId="0" borderId="65" xfId="0" applyFont="1" applyBorder="1" applyAlignment="1">
      <alignment horizontal="center" vertical="center" wrapText="1"/>
    </xf>
    <xf numFmtId="0" fontId="34" fillId="0" borderId="57" xfId="0" applyFont="1" applyBorder="1" applyAlignment="1">
      <alignment wrapText="1"/>
    </xf>
    <xf numFmtId="0" fontId="34" fillId="0" borderId="51" xfId="0" applyFont="1" applyBorder="1" applyAlignment="1">
      <alignment wrapText="1"/>
    </xf>
    <xf numFmtId="0" fontId="25" fillId="0" borderId="67" xfId="0" applyFont="1" applyFill="1" applyBorder="1" applyAlignment="1">
      <alignment horizontal="center" vertical="center" wrapText="1"/>
    </xf>
    <xf numFmtId="0" fontId="34" fillId="0" borderId="68" xfId="0" applyFont="1" applyBorder="1"/>
    <xf numFmtId="0" fontId="25" fillId="0" borderId="72" xfId="0" applyFont="1" applyFill="1" applyBorder="1" applyAlignment="1">
      <alignment horizontal="center" vertical="center" wrapText="1"/>
    </xf>
    <xf numFmtId="0" fontId="25" fillId="0" borderId="71" xfId="0" applyFont="1" applyFill="1" applyBorder="1" applyAlignment="1">
      <alignment horizontal="center" vertical="center" wrapText="1"/>
    </xf>
    <xf numFmtId="0" fontId="25" fillId="0" borderId="67" xfId="0" applyFont="1" applyFill="1" applyBorder="1" applyAlignment="1">
      <alignment horizontal="center" vertical="center"/>
    </xf>
    <xf numFmtId="0" fontId="34" fillId="0" borderId="75" xfId="0" applyFont="1" applyBorder="1"/>
    <xf numFmtId="0" fontId="34" fillId="0" borderId="56" xfId="0" applyFont="1" applyBorder="1"/>
    <xf numFmtId="0" fontId="34" fillId="0" borderId="86" xfId="0" applyFont="1" applyBorder="1"/>
    <xf numFmtId="0" fontId="34" fillId="0" borderId="98" xfId="0" applyFont="1" applyBorder="1"/>
    <xf numFmtId="164" fontId="23" fillId="0" borderId="0" xfId="168" applyFont="1" applyFill="1" applyAlignment="1">
      <alignment horizontal="right" wrapText="1"/>
    </xf>
    <xf numFmtId="0" fontId="0" fillId="0" borderId="0" xfId="0" applyAlignment="1">
      <alignment horizontal="right" wrapText="1"/>
    </xf>
    <xf numFmtId="0" fontId="33" fillId="0" borderId="86" xfId="0" applyFont="1" applyBorder="1" applyAlignment="1">
      <alignment horizontal="right" wrapText="1"/>
    </xf>
    <xf numFmtId="0" fontId="23" fillId="0" borderId="86" xfId="0" applyFont="1" applyBorder="1" applyAlignment="1">
      <alignment horizontal="right"/>
    </xf>
    <xf numFmtId="0" fontId="24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wrapText="1"/>
    </xf>
    <xf numFmtId="0" fontId="23" fillId="0" borderId="1" xfId="181" applyFont="1" applyBorder="1" applyAlignment="1">
      <alignment horizontal="right" wrapText="1"/>
    </xf>
    <xf numFmtId="0" fontId="23" fillId="0" borderId="1" xfId="181" applyFont="1" applyAlignment="1">
      <alignment horizontal="right" wrapText="1"/>
    </xf>
    <xf numFmtId="0" fontId="39" fillId="0" borderId="1" xfId="181" applyFont="1" applyAlignment="1">
      <alignment horizontal="center" vertical="center" wrapText="1"/>
    </xf>
    <xf numFmtId="0" fontId="40" fillId="0" borderId="0" xfId="0" applyFont="1" applyAlignment="1">
      <alignment vertical="center" wrapText="1"/>
    </xf>
    <xf numFmtId="0" fontId="39" fillId="0" borderId="1" xfId="181" applyFont="1" applyBorder="1" applyAlignment="1">
      <alignment horizontal="center" vertical="center" wrapText="1"/>
    </xf>
    <xf numFmtId="0" fontId="40" fillId="0" borderId="1" xfId="0" applyFont="1" applyBorder="1" applyAlignment="1">
      <alignment vertical="center" wrapText="1"/>
    </xf>
    <xf numFmtId="0" fontId="0" fillId="0" borderId="86" xfId="0" applyBorder="1" applyAlignment="1"/>
    <xf numFmtId="0" fontId="25" fillId="0" borderId="41" xfId="181" applyFont="1" applyBorder="1" applyAlignment="1">
      <alignment horizontal="center" vertical="center"/>
    </xf>
    <xf numFmtId="0" fontId="25" fillId="0" borderId="102" xfId="181" applyFont="1" applyBorder="1" applyAlignment="1">
      <alignment horizontal="center" vertical="center"/>
    </xf>
    <xf numFmtId="0" fontId="25" fillId="0" borderId="42" xfId="181" applyFont="1" applyBorder="1" applyAlignment="1">
      <alignment horizontal="center" vertical="center" wrapText="1"/>
    </xf>
    <xf numFmtId="0" fontId="25" fillId="0" borderId="103" xfId="181" applyFont="1" applyBorder="1" applyAlignment="1">
      <alignment horizontal="center" vertical="center" wrapText="1"/>
    </xf>
    <xf numFmtId="0" fontId="27" fillId="0" borderId="42" xfId="181" applyFont="1" applyBorder="1" applyAlignment="1">
      <alignment horizontal="center" vertical="center"/>
    </xf>
    <xf numFmtId="0" fontId="23" fillId="0" borderId="103" xfId="0" applyFont="1" applyBorder="1" applyAlignment="1">
      <alignment horizontal="center" vertical="center"/>
    </xf>
    <xf numFmtId="0" fontId="23" fillId="0" borderId="107" xfId="0" applyFont="1" applyBorder="1" applyAlignment="1">
      <alignment horizontal="center" vertical="center"/>
    </xf>
    <xf numFmtId="0" fontId="27" fillId="0" borderId="62" xfId="181" applyFont="1" applyBorder="1" applyAlignment="1">
      <alignment horizontal="center" vertical="center" wrapText="1"/>
    </xf>
    <xf numFmtId="0" fontId="23" fillId="0" borderId="97" xfId="0" applyFont="1" applyBorder="1" applyAlignment="1">
      <alignment horizontal="center" vertical="center" wrapText="1"/>
    </xf>
  </cellXfs>
  <cellStyles count="182">
    <cellStyle name="br" xfId="162"/>
    <cellStyle name="br 2" xfId="175"/>
    <cellStyle name="col" xfId="161"/>
    <cellStyle name="col 2" xfId="174"/>
    <cellStyle name="st166" xfId="158"/>
    <cellStyle name="style0" xfId="163"/>
    <cellStyle name="style0 2" xfId="176"/>
    <cellStyle name="td" xfId="164"/>
    <cellStyle name="td 2" xfId="177"/>
    <cellStyle name="tr" xfId="160"/>
    <cellStyle name="tr 2" xfId="173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1 2" xfId="178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7 2" xfId="172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71"/>
    <cellStyle name="Обычный 2 3" xfId="170"/>
    <cellStyle name="Обычный 3" xfId="169"/>
    <cellStyle name="Обычный 4" xfId="180"/>
    <cellStyle name="Обычный_З_15_Приложение 16 - Источники дефицита" xfId="181"/>
    <cellStyle name="Финансовый" xfId="168" builtinId="3"/>
    <cellStyle name="Финансовый 2" xfId="179"/>
  </cellStyles>
  <dxfs count="20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view="pageBreakPreview" topLeftCell="A67" zoomScaleNormal="100" zoomScaleSheetLayoutView="100" workbookViewId="0">
      <selection activeCell="C13" sqref="C13"/>
    </sheetView>
  </sheetViews>
  <sheetFormatPr defaultColWidth="9.140625" defaultRowHeight="15" x14ac:dyDescent="0.25"/>
  <cols>
    <col min="1" max="1" width="0.85546875" style="1" customWidth="1"/>
    <col min="2" max="2" width="22.42578125" style="1" customWidth="1"/>
    <col min="3" max="3" width="72" style="1" customWidth="1"/>
    <col min="4" max="4" width="11.28515625" style="1" customWidth="1"/>
    <col min="5" max="5" width="10.5703125" style="1" customWidth="1"/>
    <col min="6" max="6" width="11" style="1" customWidth="1"/>
    <col min="7" max="7" width="9.140625" style="1" customWidth="1"/>
    <col min="8" max="16384" width="9.140625" style="1"/>
  </cols>
  <sheetData>
    <row r="1" spans="1:7" ht="12.95" customHeight="1" x14ac:dyDescent="0.25">
      <c r="C1" s="2"/>
      <c r="D1" s="2"/>
      <c r="E1" s="2"/>
      <c r="F1" s="2"/>
      <c r="G1" s="3"/>
    </row>
    <row r="2" spans="1:7" ht="15" customHeight="1" x14ac:dyDescent="0.25">
      <c r="C2" s="224" t="s">
        <v>163</v>
      </c>
      <c r="D2" s="224"/>
      <c r="E2" s="224"/>
      <c r="F2" s="224"/>
      <c r="G2" s="3"/>
    </row>
    <row r="3" spans="1:7" ht="14.25" customHeight="1" x14ac:dyDescent="0.25">
      <c r="C3" s="232" t="s">
        <v>164</v>
      </c>
      <c r="D3" s="232"/>
      <c r="E3" s="232"/>
      <c r="F3" s="232"/>
      <c r="G3" s="3"/>
    </row>
    <row r="4" spans="1:7" ht="12" customHeight="1" x14ac:dyDescent="0.25">
      <c r="C4" s="232" t="s">
        <v>165</v>
      </c>
      <c r="D4" s="232"/>
      <c r="E4" s="232"/>
      <c r="F4" s="232"/>
      <c r="G4" s="3"/>
    </row>
    <row r="5" spans="1:7" ht="12" customHeight="1" x14ac:dyDescent="0.25">
      <c r="C5" s="233" t="s">
        <v>166</v>
      </c>
      <c r="D5" s="234"/>
      <c r="E5" s="234"/>
      <c r="F5" s="234"/>
      <c r="G5" s="3"/>
    </row>
    <row r="6" spans="1:7" ht="12" customHeight="1" x14ac:dyDescent="0.25">
      <c r="C6" s="199"/>
      <c r="D6" s="238" t="s">
        <v>303</v>
      </c>
      <c r="E6" s="238"/>
      <c r="F6" s="238"/>
      <c r="G6" s="3"/>
    </row>
    <row r="7" spans="1:7" ht="12.75" customHeight="1" x14ac:dyDescent="0.25">
      <c r="C7" s="235" t="s">
        <v>313</v>
      </c>
      <c r="D7" s="235"/>
      <c r="E7" s="234"/>
      <c r="F7" s="234"/>
      <c r="G7" s="3"/>
    </row>
    <row r="8" spans="1:7" ht="12.75" customHeight="1" x14ac:dyDescent="0.25">
      <c r="C8" s="4"/>
      <c r="D8" s="2"/>
      <c r="E8" s="2"/>
      <c r="F8" s="2"/>
      <c r="G8" s="3"/>
    </row>
    <row r="9" spans="1:7" ht="39" customHeight="1" x14ac:dyDescent="0.25">
      <c r="B9" s="225" t="s">
        <v>299</v>
      </c>
      <c r="C9" s="225"/>
      <c r="D9" s="225"/>
      <c r="E9" s="225"/>
      <c r="F9" s="225"/>
      <c r="G9" s="3"/>
    </row>
    <row r="10" spans="1:7" ht="14.1" customHeight="1" thickBot="1" x14ac:dyDescent="0.3">
      <c r="C10" s="5"/>
      <c r="D10" s="74"/>
      <c r="E10" s="74"/>
      <c r="F10" s="74" t="s">
        <v>177</v>
      </c>
      <c r="G10" s="3"/>
    </row>
    <row r="11" spans="1:7" ht="12.75" customHeight="1" x14ac:dyDescent="0.25">
      <c r="B11" s="222" t="s">
        <v>167</v>
      </c>
      <c r="C11" s="230" t="s">
        <v>168</v>
      </c>
      <c r="D11" s="236" t="s">
        <v>169</v>
      </c>
      <c r="E11" s="226" t="s">
        <v>0</v>
      </c>
      <c r="F11" s="228" t="s">
        <v>170</v>
      </c>
      <c r="G11" s="3"/>
    </row>
    <row r="12" spans="1:7" ht="28.9" customHeight="1" thickBot="1" x14ac:dyDescent="0.3">
      <c r="B12" s="223"/>
      <c r="C12" s="231"/>
      <c r="D12" s="237"/>
      <c r="E12" s="227"/>
      <c r="F12" s="229"/>
      <c r="G12" s="3"/>
    </row>
    <row r="13" spans="1:7" ht="15" customHeight="1" thickBot="1" x14ac:dyDescent="0.3">
      <c r="B13" s="10">
        <v>1</v>
      </c>
      <c r="C13" s="11">
        <v>2</v>
      </c>
      <c r="D13" s="9" t="s">
        <v>171</v>
      </c>
      <c r="E13" s="6" t="s">
        <v>1</v>
      </c>
      <c r="F13" s="7" t="s">
        <v>2</v>
      </c>
      <c r="G13" s="3"/>
    </row>
    <row r="14" spans="1:7" ht="16.5" customHeight="1" x14ac:dyDescent="0.25">
      <c r="A14" s="8"/>
      <c r="B14" s="216" t="s">
        <v>172</v>
      </c>
      <c r="C14" s="12" t="s">
        <v>173</v>
      </c>
      <c r="D14" s="75">
        <f>D15+D66</f>
        <v>3251.66</v>
      </c>
      <c r="E14" s="75">
        <f>E15+E66</f>
        <v>3211.06</v>
      </c>
      <c r="F14" s="76">
        <f>E14/D14*100</f>
        <v>98.751406973668836</v>
      </c>
      <c r="G14" s="3"/>
    </row>
    <row r="15" spans="1:7" x14ac:dyDescent="0.25">
      <c r="A15" s="8"/>
      <c r="B15" s="217" t="s">
        <v>4</v>
      </c>
      <c r="C15" s="17" t="s">
        <v>3</v>
      </c>
      <c r="D15" s="77">
        <f>D16+D25+D31+D46</f>
        <v>2066.4</v>
      </c>
      <c r="E15" s="77">
        <f>E16+E25+E31+E46</f>
        <v>2045.1999999999998</v>
      </c>
      <c r="F15" s="68">
        <f t="shared" ref="F15:F76" si="0">E15/D15*100</f>
        <v>98.974061169183102</v>
      </c>
      <c r="G15" s="3"/>
    </row>
    <row r="16" spans="1:7" x14ac:dyDescent="0.25">
      <c r="A16" s="8"/>
      <c r="B16" s="217" t="s">
        <v>6</v>
      </c>
      <c r="C16" s="17" t="s">
        <v>5</v>
      </c>
      <c r="D16" s="77">
        <f>D17</f>
        <v>76.7</v>
      </c>
      <c r="E16" s="77">
        <f>E17</f>
        <v>81</v>
      </c>
      <c r="F16" s="70">
        <f t="shared" si="0"/>
        <v>105.60625814863103</v>
      </c>
      <c r="G16" s="3"/>
    </row>
    <row r="17" spans="1:7" x14ac:dyDescent="0.25">
      <c r="A17" s="8"/>
      <c r="B17" s="217" t="s">
        <v>8</v>
      </c>
      <c r="C17" s="17" t="s">
        <v>7</v>
      </c>
      <c r="D17" s="77">
        <f>D18+D22</f>
        <v>76.7</v>
      </c>
      <c r="E17" s="77">
        <f>E18+E22</f>
        <v>81</v>
      </c>
      <c r="F17" s="68">
        <f t="shared" si="0"/>
        <v>105.60625814863103</v>
      </c>
      <c r="G17" s="3"/>
    </row>
    <row r="18" spans="1:7" ht="61.5" customHeight="1" x14ac:dyDescent="0.25">
      <c r="A18" s="8"/>
      <c r="B18" s="13" t="s">
        <v>10</v>
      </c>
      <c r="C18" s="18" t="s">
        <v>9</v>
      </c>
      <c r="D18" s="77">
        <f>D19+D20+D21</f>
        <v>74.7</v>
      </c>
      <c r="E18" s="77">
        <f>E19+E20+E21</f>
        <v>80.099999999999994</v>
      </c>
      <c r="F18" s="70">
        <f t="shared" si="0"/>
        <v>107.22891566265058</v>
      </c>
      <c r="G18" s="3"/>
    </row>
    <row r="19" spans="1:7" ht="90" x14ac:dyDescent="0.25">
      <c r="A19" s="8"/>
      <c r="B19" s="13" t="s">
        <v>12</v>
      </c>
      <c r="C19" s="218" t="s">
        <v>11</v>
      </c>
      <c r="D19" s="219">
        <v>74.7</v>
      </c>
      <c r="E19" s="219">
        <v>79.7</v>
      </c>
      <c r="F19" s="68">
        <f t="shared" si="0"/>
        <v>106.69344042838019</v>
      </c>
      <c r="G19" s="3"/>
    </row>
    <row r="20" spans="1:7" ht="75" x14ac:dyDescent="0.25">
      <c r="A20" s="8"/>
      <c r="B20" s="13" t="s">
        <v>14</v>
      </c>
      <c r="C20" s="218" t="s">
        <v>13</v>
      </c>
      <c r="D20" s="219"/>
      <c r="E20" s="219">
        <v>0.1</v>
      </c>
      <c r="F20" s="70"/>
      <c r="G20" s="215"/>
    </row>
    <row r="21" spans="1:7" ht="86.45" customHeight="1" x14ac:dyDescent="0.25">
      <c r="A21" s="8"/>
      <c r="B21" s="13" t="s">
        <v>16</v>
      </c>
      <c r="C21" s="218" t="s">
        <v>15</v>
      </c>
      <c r="D21" s="219"/>
      <c r="E21" s="219">
        <v>0.3</v>
      </c>
      <c r="F21" s="71"/>
      <c r="G21" s="3"/>
    </row>
    <row r="22" spans="1:7" ht="33" customHeight="1" x14ac:dyDescent="0.25">
      <c r="A22" s="8"/>
      <c r="B22" s="15" t="s">
        <v>18</v>
      </c>
      <c r="C22" s="218" t="s">
        <v>17</v>
      </c>
      <c r="D22" s="219">
        <f>D23</f>
        <v>2</v>
      </c>
      <c r="E22" s="219">
        <f>E23</f>
        <v>0.9</v>
      </c>
      <c r="F22" s="68">
        <f t="shared" si="0"/>
        <v>45</v>
      </c>
      <c r="G22" s="3"/>
    </row>
    <row r="23" spans="1:7" ht="60" x14ac:dyDescent="0.25">
      <c r="A23" s="8"/>
      <c r="B23" s="15" t="s">
        <v>20</v>
      </c>
      <c r="C23" s="218" t="s">
        <v>19</v>
      </c>
      <c r="D23" s="219">
        <v>2</v>
      </c>
      <c r="E23" s="219">
        <v>0.9</v>
      </c>
      <c r="F23" s="68">
        <f t="shared" si="0"/>
        <v>45</v>
      </c>
      <c r="G23" s="3"/>
    </row>
    <row r="24" spans="1:7" ht="45" hidden="1" x14ac:dyDescent="0.25">
      <c r="A24" s="8"/>
      <c r="B24" s="15" t="s">
        <v>22</v>
      </c>
      <c r="C24" s="218" t="s">
        <v>21</v>
      </c>
      <c r="D24" s="219"/>
      <c r="E24" s="219"/>
      <c r="F24" s="68" t="e">
        <f t="shared" si="0"/>
        <v>#DIV/0!</v>
      </c>
      <c r="G24" s="3"/>
    </row>
    <row r="25" spans="1:7" x14ac:dyDescent="0.25">
      <c r="A25" s="8"/>
      <c r="B25" s="15" t="s">
        <v>24</v>
      </c>
      <c r="C25" s="218" t="s">
        <v>23</v>
      </c>
      <c r="D25" s="219">
        <f>D26</f>
        <v>13.5</v>
      </c>
      <c r="E25" s="219">
        <f>E26</f>
        <v>13.6</v>
      </c>
      <c r="F25" s="68">
        <f t="shared" si="0"/>
        <v>100.74074074074073</v>
      </c>
      <c r="G25" s="3"/>
    </row>
    <row r="26" spans="1:7" x14ac:dyDescent="0.25">
      <c r="A26" s="8"/>
      <c r="B26" s="15" t="s">
        <v>26</v>
      </c>
      <c r="C26" s="218" t="s">
        <v>25</v>
      </c>
      <c r="D26" s="219">
        <f>D27</f>
        <v>13.5</v>
      </c>
      <c r="E26" s="219">
        <f>E27</f>
        <v>13.6</v>
      </c>
      <c r="F26" s="68">
        <f t="shared" si="0"/>
        <v>100.74074074074073</v>
      </c>
      <c r="G26" s="3"/>
    </row>
    <row r="27" spans="1:7" x14ac:dyDescent="0.25">
      <c r="A27" s="8"/>
      <c r="B27" s="15" t="s">
        <v>27</v>
      </c>
      <c r="C27" s="218" t="s">
        <v>25</v>
      </c>
      <c r="D27" s="219">
        <f>D28+D29+D30</f>
        <v>13.5</v>
      </c>
      <c r="E27" s="219">
        <f>E28+E29+E30</f>
        <v>13.6</v>
      </c>
      <c r="F27" s="68">
        <f t="shared" si="0"/>
        <v>100.74074074074073</v>
      </c>
      <c r="G27" s="3"/>
    </row>
    <row r="28" spans="1:7" ht="31.5" customHeight="1" x14ac:dyDescent="0.25">
      <c r="A28" s="8"/>
      <c r="B28" s="15" t="s">
        <v>29</v>
      </c>
      <c r="C28" s="218" t="s">
        <v>28</v>
      </c>
      <c r="D28" s="219">
        <v>13.5</v>
      </c>
      <c r="E28" s="219">
        <v>13.6</v>
      </c>
      <c r="F28" s="70">
        <f t="shared" si="0"/>
        <v>100.74074074074073</v>
      </c>
      <c r="G28" s="3"/>
    </row>
    <row r="29" spans="1:7" ht="15.75" customHeight="1" x14ac:dyDescent="0.25">
      <c r="A29" s="8"/>
      <c r="B29" s="15" t="s">
        <v>31</v>
      </c>
      <c r="C29" s="218" t="s">
        <v>30</v>
      </c>
      <c r="D29" s="219">
        <f>D30</f>
        <v>0</v>
      </c>
      <c r="E29" s="219">
        <v>0.3</v>
      </c>
      <c r="F29" s="78"/>
      <c r="G29" s="3"/>
    </row>
    <row r="30" spans="1:7" ht="45" x14ac:dyDescent="0.25">
      <c r="A30" s="8"/>
      <c r="B30" s="15" t="s">
        <v>33</v>
      </c>
      <c r="C30" s="218" t="s">
        <v>32</v>
      </c>
      <c r="D30" s="219"/>
      <c r="E30" s="219">
        <v>-0.3</v>
      </c>
      <c r="F30" s="71"/>
      <c r="G30" s="3"/>
    </row>
    <row r="31" spans="1:7" x14ac:dyDescent="0.25">
      <c r="A31" s="8"/>
      <c r="B31" s="15" t="s">
        <v>35</v>
      </c>
      <c r="C31" s="218" t="s">
        <v>34</v>
      </c>
      <c r="D31" s="219">
        <f>D32+D36</f>
        <v>1224</v>
      </c>
      <c r="E31" s="219">
        <f>E32+E36</f>
        <v>1191</v>
      </c>
      <c r="F31" s="68">
        <f t="shared" si="0"/>
        <v>97.303921568627445</v>
      </c>
      <c r="G31" s="3"/>
    </row>
    <row r="32" spans="1:7" x14ac:dyDescent="0.25">
      <c r="A32" s="8"/>
      <c r="B32" s="15" t="s">
        <v>37</v>
      </c>
      <c r="C32" s="218" t="s">
        <v>36</v>
      </c>
      <c r="D32" s="219">
        <f>D33</f>
        <v>201</v>
      </c>
      <c r="E32" s="219">
        <f>E33</f>
        <v>150.70000000000002</v>
      </c>
      <c r="F32" s="70">
        <f t="shared" si="0"/>
        <v>74.975124378109456</v>
      </c>
      <c r="G32" s="3"/>
    </row>
    <row r="33" spans="1:7" ht="32.25" customHeight="1" x14ac:dyDescent="0.25">
      <c r="A33" s="8"/>
      <c r="B33" s="15" t="s">
        <v>39</v>
      </c>
      <c r="C33" s="218" t="s">
        <v>38</v>
      </c>
      <c r="D33" s="219">
        <f>D34+D35</f>
        <v>201</v>
      </c>
      <c r="E33" s="219">
        <f>E34+E35</f>
        <v>150.70000000000002</v>
      </c>
      <c r="F33" s="71">
        <f t="shared" si="0"/>
        <v>74.975124378109456</v>
      </c>
      <c r="G33" s="3"/>
    </row>
    <row r="34" spans="1:7" ht="61.5" customHeight="1" x14ac:dyDescent="0.25">
      <c r="A34" s="8"/>
      <c r="B34" s="15" t="s">
        <v>41</v>
      </c>
      <c r="C34" s="218" t="s">
        <v>40</v>
      </c>
      <c r="D34" s="219">
        <v>201</v>
      </c>
      <c r="E34" s="219">
        <v>150.4</v>
      </c>
      <c r="F34" s="68">
        <f t="shared" si="0"/>
        <v>74.825870646766163</v>
      </c>
      <c r="G34" s="3"/>
    </row>
    <row r="35" spans="1:7" ht="45" x14ac:dyDescent="0.25">
      <c r="A35" s="8"/>
      <c r="B35" s="15" t="s">
        <v>43</v>
      </c>
      <c r="C35" s="218" t="s">
        <v>42</v>
      </c>
      <c r="D35" s="219"/>
      <c r="E35" s="219">
        <v>0.3</v>
      </c>
      <c r="F35" s="68"/>
      <c r="G35" s="3"/>
    </row>
    <row r="36" spans="1:7" x14ac:dyDescent="0.25">
      <c r="A36" s="8"/>
      <c r="B36" s="15" t="s">
        <v>45</v>
      </c>
      <c r="C36" s="218" t="s">
        <v>44</v>
      </c>
      <c r="D36" s="219">
        <f>D37+D42</f>
        <v>1023</v>
      </c>
      <c r="E36" s="219">
        <f>E37+E42</f>
        <v>1040.3</v>
      </c>
      <c r="F36" s="70">
        <f t="shared" si="0"/>
        <v>101.6911045943304</v>
      </c>
      <c r="G36" s="3"/>
    </row>
    <row r="37" spans="1:7" x14ac:dyDescent="0.25">
      <c r="A37" s="8"/>
      <c r="B37" s="15" t="s">
        <v>47</v>
      </c>
      <c r="C37" s="218" t="s">
        <v>46</v>
      </c>
      <c r="D37" s="219">
        <f>D38</f>
        <v>649</v>
      </c>
      <c r="E37" s="219">
        <f>E38</f>
        <v>654.69999999999993</v>
      </c>
      <c r="F37" s="71">
        <f t="shared" si="0"/>
        <v>100.87827426810476</v>
      </c>
      <c r="G37" s="3"/>
    </row>
    <row r="38" spans="1:7" ht="30" x14ac:dyDescent="0.25">
      <c r="A38" s="8"/>
      <c r="B38" s="15" t="s">
        <v>49</v>
      </c>
      <c r="C38" s="218" t="s">
        <v>48</v>
      </c>
      <c r="D38" s="219">
        <f>D39+D40+D41</f>
        <v>649</v>
      </c>
      <c r="E38" s="219">
        <f>E39+E40+E41</f>
        <v>654.69999999999993</v>
      </c>
      <c r="F38" s="71">
        <f t="shared" si="0"/>
        <v>100.87827426810476</v>
      </c>
      <c r="G38" s="3"/>
    </row>
    <row r="39" spans="1:7" ht="60" x14ac:dyDescent="0.25">
      <c r="A39" s="8"/>
      <c r="B39" s="15" t="s">
        <v>51</v>
      </c>
      <c r="C39" s="218" t="s">
        <v>50</v>
      </c>
      <c r="D39" s="219">
        <v>649</v>
      </c>
      <c r="E39" s="219">
        <v>655.29999999999995</v>
      </c>
      <c r="F39" s="71">
        <f t="shared" si="0"/>
        <v>100.97072419106317</v>
      </c>
      <c r="G39" s="3"/>
    </row>
    <row r="40" spans="1:7" ht="45" x14ac:dyDescent="0.25">
      <c r="A40" s="8"/>
      <c r="B40" s="15" t="s">
        <v>53</v>
      </c>
      <c r="C40" s="218" t="s">
        <v>52</v>
      </c>
      <c r="D40" s="219"/>
      <c r="E40" s="219">
        <v>-1.1000000000000001</v>
      </c>
      <c r="F40" s="68"/>
      <c r="G40" s="3"/>
    </row>
    <row r="41" spans="1:7" ht="60" x14ac:dyDescent="0.25">
      <c r="A41" s="8"/>
      <c r="B41" s="15" t="s">
        <v>55</v>
      </c>
      <c r="C41" s="218" t="s">
        <v>54</v>
      </c>
      <c r="D41" s="219"/>
      <c r="E41" s="219">
        <v>0.5</v>
      </c>
      <c r="F41" s="68"/>
      <c r="G41" s="3"/>
    </row>
    <row r="42" spans="1:7" x14ac:dyDescent="0.25">
      <c r="A42" s="8"/>
      <c r="B42" s="15" t="s">
        <v>57</v>
      </c>
      <c r="C42" s="218" t="s">
        <v>56</v>
      </c>
      <c r="D42" s="219">
        <f>D43</f>
        <v>374</v>
      </c>
      <c r="E42" s="219">
        <f>E43</f>
        <v>385.59999999999997</v>
      </c>
      <c r="F42" s="68">
        <f t="shared" si="0"/>
        <v>103.10160427807486</v>
      </c>
      <c r="G42" s="3"/>
    </row>
    <row r="43" spans="1:7" ht="30" x14ac:dyDescent="0.25">
      <c r="A43" s="8"/>
      <c r="B43" s="15" t="s">
        <v>59</v>
      </c>
      <c r="C43" s="218" t="s">
        <v>58</v>
      </c>
      <c r="D43" s="219">
        <f>D44+D45</f>
        <v>374</v>
      </c>
      <c r="E43" s="219">
        <f>E44+E45</f>
        <v>385.59999999999997</v>
      </c>
      <c r="F43" s="70">
        <f t="shared" si="0"/>
        <v>103.10160427807486</v>
      </c>
      <c r="G43" s="3"/>
    </row>
    <row r="44" spans="1:7" ht="60" x14ac:dyDescent="0.25">
      <c r="A44" s="8"/>
      <c r="B44" s="15" t="s">
        <v>61</v>
      </c>
      <c r="C44" s="218" t="s">
        <v>60</v>
      </c>
      <c r="D44" s="219">
        <v>374</v>
      </c>
      <c r="E44" s="219">
        <v>384.9</v>
      </c>
      <c r="F44" s="71">
        <f t="shared" si="0"/>
        <v>102.91443850267379</v>
      </c>
      <c r="G44" s="3"/>
    </row>
    <row r="45" spans="1:7" ht="45" x14ac:dyDescent="0.25">
      <c r="A45" s="8"/>
      <c r="B45" s="15" t="s">
        <v>63</v>
      </c>
      <c r="C45" s="218" t="s">
        <v>62</v>
      </c>
      <c r="D45" s="219"/>
      <c r="E45" s="219">
        <v>0.7</v>
      </c>
      <c r="F45" s="68"/>
      <c r="G45" s="3"/>
    </row>
    <row r="46" spans="1:7" x14ac:dyDescent="0.25">
      <c r="A46" s="8"/>
      <c r="B46" s="15" t="s">
        <v>64</v>
      </c>
      <c r="C46" s="218" t="s">
        <v>3</v>
      </c>
      <c r="D46" s="219">
        <f>D47+D54+D61</f>
        <v>752.2</v>
      </c>
      <c r="E46" s="219">
        <f>E47+E54+E61</f>
        <v>759.6</v>
      </c>
      <c r="F46" s="68">
        <f t="shared" si="0"/>
        <v>100.98378090933262</v>
      </c>
      <c r="G46" s="3"/>
    </row>
    <row r="47" spans="1:7" ht="30.75" customHeight="1" x14ac:dyDescent="0.25">
      <c r="A47" s="8"/>
      <c r="B47" s="15" t="s">
        <v>66</v>
      </c>
      <c r="C47" s="218" t="s">
        <v>65</v>
      </c>
      <c r="D47" s="219">
        <f>D48+D51</f>
        <v>195.70000000000002</v>
      </c>
      <c r="E47" s="219">
        <f>E48+E51</f>
        <v>203.10000000000002</v>
      </c>
      <c r="F47" s="70">
        <f t="shared" si="0"/>
        <v>103.78129790495656</v>
      </c>
      <c r="G47" s="3"/>
    </row>
    <row r="48" spans="1:7" ht="75" x14ac:dyDescent="0.25">
      <c r="A48" s="8"/>
      <c r="B48" s="15" t="s">
        <v>68</v>
      </c>
      <c r="C48" s="218" t="s">
        <v>67</v>
      </c>
      <c r="D48" s="219">
        <f>D49</f>
        <v>143.30000000000001</v>
      </c>
      <c r="E48" s="219">
        <f>E49</f>
        <v>149.80000000000001</v>
      </c>
      <c r="F48" s="71">
        <f t="shared" si="0"/>
        <v>104.53593859036985</v>
      </c>
      <c r="G48" s="3"/>
    </row>
    <row r="49" spans="1:7" ht="75" x14ac:dyDescent="0.25">
      <c r="A49" s="8"/>
      <c r="B49" s="15" t="s">
        <v>70</v>
      </c>
      <c r="C49" s="218" t="s">
        <v>69</v>
      </c>
      <c r="D49" s="219">
        <f>D50</f>
        <v>143.30000000000001</v>
      </c>
      <c r="E49" s="219">
        <f>E50</f>
        <v>149.80000000000001</v>
      </c>
      <c r="F49" s="71">
        <f t="shared" si="0"/>
        <v>104.53593859036985</v>
      </c>
      <c r="G49" s="3"/>
    </row>
    <row r="50" spans="1:7" ht="60" x14ac:dyDescent="0.25">
      <c r="A50" s="8"/>
      <c r="B50" s="15" t="s">
        <v>72</v>
      </c>
      <c r="C50" s="218" t="s">
        <v>71</v>
      </c>
      <c r="D50" s="219">
        <v>143.30000000000001</v>
      </c>
      <c r="E50" s="219">
        <v>149.80000000000001</v>
      </c>
      <c r="F50" s="71">
        <f t="shared" si="0"/>
        <v>104.53593859036985</v>
      </c>
      <c r="G50" s="3"/>
    </row>
    <row r="51" spans="1:7" ht="60.75" customHeight="1" x14ac:dyDescent="0.25">
      <c r="A51" s="8"/>
      <c r="B51" s="15" t="s">
        <v>74</v>
      </c>
      <c r="C51" s="218" t="s">
        <v>73</v>
      </c>
      <c r="D51" s="219">
        <f>D52</f>
        <v>52.4</v>
      </c>
      <c r="E51" s="219">
        <f>E52</f>
        <v>53.3</v>
      </c>
      <c r="F51" s="68">
        <f t="shared" si="0"/>
        <v>101.71755725190839</v>
      </c>
      <c r="G51" s="3"/>
    </row>
    <row r="52" spans="1:7" ht="61.5" customHeight="1" x14ac:dyDescent="0.25">
      <c r="A52" s="8"/>
      <c r="B52" s="15" t="s">
        <v>76</v>
      </c>
      <c r="C52" s="218" t="s">
        <v>75</v>
      </c>
      <c r="D52" s="219">
        <f>D53</f>
        <v>52.4</v>
      </c>
      <c r="E52" s="219">
        <f>E53</f>
        <v>53.3</v>
      </c>
      <c r="F52" s="68">
        <f t="shared" si="0"/>
        <v>101.71755725190839</v>
      </c>
      <c r="G52" s="3"/>
    </row>
    <row r="53" spans="1:7" ht="61.5" customHeight="1" x14ac:dyDescent="0.25">
      <c r="A53" s="8"/>
      <c r="B53" s="15" t="s">
        <v>78</v>
      </c>
      <c r="C53" s="218" t="s">
        <v>77</v>
      </c>
      <c r="D53" s="219">
        <v>52.4</v>
      </c>
      <c r="E53" s="219">
        <v>53.3</v>
      </c>
      <c r="F53" s="70">
        <f t="shared" si="0"/>
        <v>101.71755725190839</v>
      </c>
      <c r="G53" s="3"/>
    </row>
    <row r="54" spans="1:7" ht="30" x14ac:dyDescent="0.25">
      <c r="A54" s="8"/>
      <c r="B54" s="15" t="s">
        <v>80</v>
      </c>
      <c r="C54" s="218" t="s">
        <v>79</v>
      </c>
      <c r="D54" s="219">
        <f>D55+D58</f>
        <v>391.4</v>
      </c>
      <c r="E54" s="219">
        <f>E55+E58</f>
        <v>391.4</v>
      </c>
      <c r="F54" s="71">
        <f t="shared" si="0"/>
        <v>100</v>
      </c>
      <c r="G54" s="3"/>
    </row>
    <row r="55" spans="1:7" ht="60.75" customHeight="1" x14ac:dyDescent="0.25">
      <c r="A55" s="8"/>
      <c r="B55" s="15" t="s">
        <v>82</v>
      </c>
      <c r="C55" s="218" t="s">
        <v>81</v>
      </c>
      <c r="D55" s="219">
        <f>D56</f>
        <v>271.39999999999998</v>
      </c>
      <c r="E55" s="219">
        <f>E56</f>
        <v>271.39999999999998</v>
      </c>
      <c r="F55" s="71">
        <f t="shared" si="0"/>
        <v>100</v>
      </c>
      <c r="G55" s="3"/>
    </row>
    <row r="56" spans="1:7" ht="73.5" customHeight="1" x14ac:dyDescent="0.25">
      <c r="A56" s="8"/>
      <c r="B56" s="15" t="s">
        <v>84</v>
      </c>
      <c r="C56" s="218" t="s">
        <v>83</v>
      </c>
      <c r="D56" s="219">
        <f>D57</f>
        <v>271.39999999999998</v>
      </c>
      <c r="E56" s="219">
        <f>E57</f>
        <v>271.39999999999998</v>
      </c>
      <c r="F56" s="68">
        <f t="shared" si="0"/>
        <v>100</v>
      </c>
      <c r="G56" s="3"/>
    </row>
    <row r="57" spans="1:7" ht="75.75" customHeight="1" x14ac:dyDescent="0.25">
      <c r="A57" s="8"/>
      <c r="B57" s="15" t="s">
        <v>86</v>
      </c>
      <c r="C57" s="218" t="s">
        <v>85</v>
      </c>
      <c r="D57" s="219">
        <v>271.39999999999998</v>
      </c>
      <c r="E57" s="219">
        <v>271.39999999999998</v>
      </c>
      <c r="F57" s="70">
        <f t="shared" si="0"/>
        <v>100</v>
      </c>
      <c r="G57" s="3"/>
    </row>
    <row r="58" spans="1:7" ht="30" x14ac:dyDescent="0.25">
      <c r="A58" s="8"/>
      <c r="B58" s="15" t="s">
        <v>88</v>
      </c>
      <c r="C58" s="218" t="s">
        <v>87</v>
      </c>
      <c r="D58" s="219">
        <f>D59</f>
        <v>120</v>
      </c>
      <c r="E58" s="219">
        <f>E59</f>
        <v>120</v>
      </c>
      <c r="F58" s="68">
        <f t="shared" si="0"/>
        <v>100</v>
      </c>
      <c r="G58" s="3"/>
    </row>
    <row r="59" spans="1:7" ht="45" x14ac:dyDescent="0.25">
      <c r="A59" s="8"/>
      <c r="B59" s="15" t="s">
        <v>90</v>
      </c>
      <c r="C59" s="218" t="s">
        <v>89</v>
      </c>
      <c r="D59" s="219">
        <f>D60</f>
        <v>120</v>
      </c>
      <c r="E59" s="219">
        <f>E60</f>
        <v>120</v>
      </c>
      <c r="F59" s="70">
        <f t="shared" si="0"/>
        <v>100</v>
      </c>
      <c r="G59" s="3"/>
    </row>
    <row r="60" spans="1:7" ht="45" x14ac:dyDescent="0.25">
      <c r="A60" s="8"/>
      <c r="B60" s="15" t="s">
        <v>92</v>
      </c>
      <c r="C60" s="218" t="s">
        <v>91</v>
      </c>
      <c r="D60" s="219">
        <v>120</v>
      </c>
      <c r="E60" s="219">
        <v>120</v>
      </c>
      <c r="F60" s="68">
        <f t="shared" si="0"/>
        <v>100</v>
      </c>
      <c r="G60" s="3"/>
    </row>
    <row r="61" spans="1:7" x14ac:dyDescent="0.25">
      <c r="A61" s="8"/>
      <c r="B61" s="15" t="s">
        <v>94</v>
      </c>
      <c r="C61" s="218" t="s">
        <v>93</v>
      </c>
      <c r="D61" s="219">
        <f>D62+D64</f>
        <v>165.1</v>
      </c>
      <c r="E61" s="219">
        <f>E62+E64</f>
        <v>165.1</v>
      </c>
      <c r="F61" s="68">
        <f t="shared" si="0"/>
        <v>100</v>
      </c>
      <c r="G61" s="3"/>
    </row>
    <row r="62" spans="1:7" x14ac:dyDescent="0.25">
      <c r="A62" s="8"/>
      <c r="B62" s="15" t="s">
        <v>96</v>
      </c>
      <c r="C62" s="218" t="s">
        <v>95</v>
      </c>
      <c r="D62" s="219">
        <f>D63</f>
        <v>16.100000000000001</v>
      </c>
      <c r="E62" s="219">
        <f>E63</f>
        <v>16.100000000000001</v>
      </c>
      <c r="F62" s="68">
        <f t="shared" si="0"/>
        <v>100</v>
      </c>
      <c r="G62" s="3"/>
    </row>
    <row r="63" spans="1:7" x14ac:dyDescent="0.25">
      <c r="A63" s="8"/>
      <c r="B63" s="15" t="s">
        <v>98</v>
      </c>
      <c r="C63" s="218" t="s">
        <v>97</v>
      </c>
      <c r="D63" s="219">
        <v>16.100000000000001</v>
      </c>
      <c r="E63" s="219">
        <v>16.100000000000001</v>
      </c>
      <c r="F63" s="68">
        <f t="shared" si="0"/>
        <v>100</v>
      </c>
      <c r="G63" s="3"/>
    </row>
    <row r="64" spans="1:7" x14ac:dyDescent="0.25">
      <c r="A64" s="8"/>
      <c r="B64" s="15" t="s">
        <v>100</v>
      </c>
      <c r="C64" s="218" t="s">
        <v>99</v>
      </c>
      <c r="D64" s="219">
        <f>D65</f>
        <v>149</v>
      </c>
      <c r="E64" s="219">
        <f>E65</f>
        <v>149</v>
      </c>
      <c r="F64" s="70">
        <f t="shared" si="0"/>
        <v>100</v>
      </c>
      <c r="G64" s="3"/>
    </row>
    <row r="65" spans="1:7" ht="30" x14ac:dyDescent="0.25">
      <c r="A65" s="8"/>
      <c r="B65" s="15" t="s">
        <v>102</v>
      </c>
      <c r="C65" s="218" t="s">
        <v>101</v>
      </c>
      <c r="D65" s="219">
        <v>149</v>
      </c>
      <c r="E65" s="219">
        <v>149</v>
      </c>
      <c r="F65" s="68">
        <f t="shared" si="0"/>
        <v>100</v>
      </c>
      <c r="G65" s="3"/>
    </row>
    <row r="66" spans="1:7" x14ac:dyDescent="0.25">
      <c r="A66" s="8"/>
      <c r="B66" s="15" t="s">
        <v>104</v>
      </c>
      <c r="C66" s="218" t="s">
        <v>103</v>
      </c>
      <c r="D66" s="219">
        <f>D67</f>
        <v>1185.26</v>
      </c>
      <c r="E66" s="219">
        <f>E67</f>
        <v>1165.8600000000001</v>
      </c>
      <c r="F66" s="68">
        <f t="shared" si="0"/>
        <v>98.363228321212233</v>
      </c>
      <c r="G66" s="3"/>
    </row>
    <row r="67" spans="1:7" ht="30" x14ac:dyDescent="0.25">
      <c r="A67" s="8"/>
      <c r="B67" s="15" t="s">
        <v>106</v>
      </c>
      <c r="C67" s="218" t="s">
        <v>105</v>
      </c>
      <c r="D67" s="219">
        <f>D68+D71+D74+D79</f>
        <v>1185.26</v>
      </c>
      <c r="E67" s="219">
        <f>E68+E71+E74+E79</f>
        <v>1165.8600000000001</v>
      </c>
      <c r="F67" s="69">
        <f t="shared" si="0"/>
        <v>98.363228321212233</v>
      </c>
      <c r="G67" s="3"/>
    </row>
    <row r="68" spans="1:7" x14ac:dyDescent="0.25">
      <c r="A68" s="8"/>
      <c r="B68" s="15" t="s">
        <v>108</v>
      </c>
      <c r="C68" s="218" t="s">
        <v>107</v>
      </c>
      <c r="D68" s="219">
        <f>D69</f>
        <v>450.3</v>
      </c>
      <c r="E68" s="219">
        <f>E69</f>
        <v>450.3</v>
      </c>
      <c r="F68" s="70">
        <f t="shared" si="0"/>
        <v>100</v>
      </c>
      <c r="G68" s="3"/>
    </row>
    <row r="69" spans="1:7" ht="30" x14ac:dyDescent="0.25">
      <c r="A69" s="8"/>
      <c r="B69" s="15" t="s">
        <v>110</v>
      </c>
      <c r="C69" s="218" t="s">
        <v>109</v>
      </c>
      <c r="D69" s="219">
        <f>D70</f>
        <v>450.3</v>
      </c>
      <c r="E69" s="219">
        <f>E70</f>
        <v>450.3</v>
      </c>
      <c r="F69" s="71">
        <f t="shared" si="0"/>
        <v>100</v>
      </c>
      <c r="G69" s="3"/>
    </row>
    <row r="70" spans="1:7" ht="30" x14ac:dyDescent="0.25">
      <c r="A70" s="8"/>
      <c r="B70" s="15" t="s">
        <v>112</v>
      </c>
      <c r="C70" s="218" t="s">
        <v>111</v>
      </c>
      <c r="D70" s="219">
        <v>450.3</v>
      </c>
      <c r="E70" s="219">
        <v>450.3</v>
      </c>
      <c r="F70" s="71">
        <f t="shared" si="0"/>
        <v>100</v>
      </c>
      <c r="G70" s="3"/>
    </row>
    <row r="71" spans="1:7" ht="30" x14ac:dyDescent="0.25">
      <c r="A71" s="8"/>
      <c r="B71" s="15" t="s">
        <v>114</v>
      </c>
      <c r="C71" s="218" t="s">
        <v>113</v>
      </c>
      <c r="D71" s="219">
        <f>D72</f>
        <v>337.7</v>
      </c>
      <c r="E71" s="219">
        <f>E72</f>
        <v>337.7</v>
      </c>
      <c r="F71" s="68">
        <f t="shared" si="0"/>
        <v>100</v>
      </c>
      <c r="G71" s="3"/>
    </row>
    <row r="72" spans="1:7" x14ac:dyDescent="0.25">
      <c r="A72" s="8"/>
      <c r="B72" s="15" t="s">
        <v>116</v>
      </c>
      <c r="C72" s="218" t="s">
        <v>115</v>
      </c>
      <c r="D72" s="219">
        <f>D73</f>
        <v>337.7</v>
      </c>
      <c r="E72" s="219">
        <f>E73</f>
        <v>337.7</v>
      </c>
      <c r="F72" s="70">
        <f t="shared" si="0"/>
        <v>100</v>
      </c>
      <c r="G72" s="3"/>
    </row>
    <row r="73" spans="1:7" x14ac:dyDescent="0.25">
      <c r="A73" s="8"/>
      <c r="B73" s="15" t="s">
        <v>118</v>
      </c>
      <c r="C73" s="218" t="s">
        <v>117</v>
      </c>
      <c r="D73" s="219">
        <v>337.7</v>
      </c>
      <c r="E73" s="219">
        <v>337.7</v>
      </c>
      <c r="F73" s="71">
        <f t="shared" si="0"/>
        <v>100</v>
      </c>
      <c r="G73" s="3"/>
    </row>
    <row r="74" spans="1:7" x14ac:dyDescent="0.25">
      <c r="A74" s="8"/>
      <c r="B74" s="15" t="s">
        <v>120</v>
      </c>
      <c r="C74" s="218" t="s">
        <v>119</v>
      </c>
      <c r="D74" s="219">
        <f>D75+D77</f>
        <v>87.1</v>
      </c>
      <c r="E74" s="219">
        <f>E75+E77</f>
        <v>87.1</v>
      </c>
      <c r="F74" s="68">
        <f t="shared" si="0"/>
        <v>100</v>
      </c>
      <c r="G74" s="3"/>
    </row>
    <row r="75" spans="1:7" ht="30" x14ac:dyDescent="0.25">
      <c r="A75" s="8"/>
      <c r="B75" s="15" t="s">
        <v>122</v>
      </c>
      <c r="C75" s="218" t="s">
        <v>121</v>
      </c>
      <c r="D75" s="219">
        <f>D76</f>
        <v>0.3</v>
      </c>
      <c r="E75" s="219">
        <f>E76</f>
        <v>0.3</v>
      </c>
      <c r="F75" s="70">
        <f t="shared" si="0"/>
        <v>100</v>
      </c>
      <c r="G75" s="3"/>
    </row>
    <row r="76" spans="1:7" ht="30" x14ac:dyDescent="0.25">
      <c r="A76" s="8"/>
      <c r="B76" s="15" t="s">
        <v>124</v>
      </c>
      <c r="C76" s="218" t="s">
        <v>123</v>
      </c>
      <c r="D76" s="219">
        <v>0.3</v>
      </c>
      <c r="E76" s="219">
        <v>0.3</v>
      </c>
      <c r="F76" s="68">
        <f t="shared" si="0"/>
        <v>100</v>
      </c>
      <c r="G76" s="3"/>
    </row>
    <row r="77" spans="1:7" ht="30" x14ac:dyDescent="0.25">
      <c r="A77" s="8"/>
      <c r="B77" s="15" t="s">
        <v>126</v>
      </c>
      <c r="C77" s="218" t="s">
        <v>125</v>
      </c>
      <c r="D77" s="219">
        <f>D78</f>
        <v>86.8</v>
      </c>
      <c r="E77" s="219">
        <f>E78</f>
        <v>86.8</v>
      </c>
      <c r="F77" s="68">
        <f t="shared" ref="F77:F83" si="1">E77/D77*100</f>
        <v>100</v>
      </c>
      <c r="G77" s="3"/>
    </row>
    <row r="78" spans="1:7" ht="31.5" customHeight="1" x14ac:dyDescent="0.25">
      <c r="A78" s="8"/>
      <c r="B78" s="15" t="s">
        <v>128</v>
      </c>
      <c r="C78" s="218" t="s">
        <v>127</v>
      </c>
      <c r="D78" s="219">
        <v>86.8</v>
      </c>
      <c r="E78" s="219">
        <v>86.8</v>
      </c>
      <c r="F78" s="70">
        <f t="shared" si="1"/>
        <v>100</v>
      </c>
      <c r="G78" s="3"/>
    </row>
    <row r="79" spans="1:7" x14ac:dyDescent="0.25">
      <c r="A79" s="8"/>
      <c r="B79" s="15" t="s">
        <v>130</v>
      </c>
      <c r="C79" s="218" t="s">
        <v>129</v>
      </c>
      <c r="D79" s="219">
        <f>D80+D82</f>
        <v>310.15999999999997</v>
      </c>
      <c r="E79" s="219">
        <f>E80+E82</f>
        <v>290.76</v>
      </c>
      <c r="F79" s="68">
        <f t="shared" si="1"/>
        <v>93.745163786432812</v>
      </c>
      <c r="G79" s="3"/>
    </row>
    <row r="80" spans="1:7" ht="45.75" customHeight="1" x14ac:dyDescent="0.25">
      <c r="A80" s="8"/>
      <c r="B80" s="15" t="s">
        <v>132</v>
      </c>
      <c r="C80" s="218" t="s">
        <v>131</v>
      </c>
      <c r="D80" s="219">
        <f>D81</f>
        <v>254.1</v>
      </c>
      <c r="E80" s="219">
        <f>E81</f>
        <v>234.7</v>
      </c>
      <c r="F80" s="68">
        <f t="shared" si="1"/>
        <v>92.365210547028738</v>
      </c>
      <c r="G80" s="3"/>
    </row>
    <row r="81" spans="1:7" ht="60" x14ac:dyDescent="0.25">
      <c r="A81" s="8"/>
      <c r="B81" s="15" t="s">
        <v>134</v>
      </c>
      <c r="C81" s="218" t="s">
        <v>133</v>
      </c>
      <c r="D81" s="219">
        <v>254.1</v>
      </c>
      <c r="E81" s="219">
        <v>234.7</v>
      </c>
      <c r="F81" s="68">
        <f t="shared" si="1"/>
        <v>92.365210547028738</v>
      </c>
      <c r="G81" s="3"/>
    </row>
    <row r="82" spans="1:7" x14ac:dyDescent="0.25">
      <c r="A82" s="8"/>
      <c r="B82" s="15" t="s">
        <v>136</v>
      </c>
      <c r="C82" s="218" t="s">
        <v>135</v>
      </c>
      <c r="D82" s="219">
        <f>D83</f>
        <v>56.06</v>
      </c>
      <c r="E82" s="219">
        <f>E83</f>
        <v>56.06</v>
      </c>
      <c r="F82" s="70">
        <f t="shared" si="1"/>
        <v>100</v>
      </c>
      <c r="G82" s="3"/>
    </row>
    <row r="83" spans="1:7" ht="18" customHeight="1" thickBot="1" x14ac:dyDescent="0.3">
      <c r="A83" s="8"/>
      <c r="B83" s="16" t="s">
        <v>138</v>
      </c>
      <c r="C83" s="220" t="s">
        <v>137</v>
      </c>
      <c r="D83" s="221">
        <v>56.06</v>
      </c>
      <c r="E83" s="72">
        <v>56.06</v>
      </c>
      <c r="F83" s="73">
        <f t="shared" si="1"/>
        <v>100</v>
      </c>
      <c r="G83" s="3"/>
    </row>
    <row r="84" spans="1:7" x14ac:dyDescent="0.25">
      <c r="B84" s="14"/>
      <c r="C84" s="14"/>
      <c r="D84" s="14"/>
      <c r="F84" s="14"/>
    </row>
  </sheetData>
  <mergeCells count="12">
    <mergeCell ref="B11:B12"/>
    <mergeCell ref="C2:F2"/>
    <mergeCell ref="B9:F9"/>
    <mergeCell ref="E11:E12"/>
    <mergeCell ref="F11:F12"/>
    <mergeCell ref="C11:C12"/>
    <mergeCell ref="C3:F3"/>
    <mergeCell ref="C4:F4"/>
    <mergeCell ref="C5:F5"/>
    <mergeCell ref="C7:F7"/>
    <mergeCell ref="D11:D12"/>
    <mergeCell ref="D6:F6"/>
  </mergeCells>
  <pageMargins left="0.19685039370078741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view="pageBreakPreview" topLeftCell="B2" zoomScale="60" zoomScaleNormal="100" workbookViewId="0">
      <selection activeCell="I14" sqref="I14"/>
    </sheetView>
  </sheetViews>
  <sheetFormatPr defaultRowHeight="12.75" x14ac:dyDescent="0.2"/>
  <cols>
    <col min="1" max="1" width="0.5703125" style="19" hidden="1" customWidth="1"/>
    <col min="2" max="2" width="0.140625" style="19" customWidth="1"/>
    <col min="3" max="3" width="0.28515625" style="19" customWidth="1"/>
    <col min="4" max="4" width="0.5703125" style="19" customWidth="1"/>
    <col min="5" max="5" width="66.7109375" style="66" customWidth="1"/>
    <col min="6" max="6" width="4.5703125" style="67" customWidth="1"/>
    <col min="7" max="7" width="3.5703125" style="67" customWidth="1"/>
    <col min="8" max="8" width="12.140625" style="19" customWidth="1"/>
    <col min="9" max="9" width="11.7109375" style="19" customWidth="1"/>
    <col min="10" max="10" width="10.42578125" style="19" customWidth="1"/>
    <col min="11" max="255" width="9.140625" style="19"/>
    <col min="256" max="256" width="0" style="19" hidden="1" customWidth="1"/>
    <col min="257" max="257" width="0.140625" style="19" customWidth="1"/>
    <col min="258" max="258" width="0.28515625" style="19" customWidth="1"/>
    <col min="259" max="259" width="0.5703125" style="19" customWidth="1"/>
    <col min="260" max="260" width="79" style="19" customWidth="1"/>
    <col min="261" max="261" width="0" style="19" hidden="1" customWidth="1"/>
    <col min="262" max="262" width="4.5703125" style="19" customWidth="1"/>
    <col min="263" max="263" width="3.5703125" style="19" customWidth="1"/>
    <col min="264" max="264" width="10.85546875" style="19" customWidth="1"/>
    <col min="265" max="265" width="9.85546875" style="19" customWidth="1"/>
    <col min="266" max="266" width="10.42578125" style="19" customWidth="1"/>
    <col min="267" max="511" width="9.140625" style="19"/>
    <col min="512" max="512" width="0" style="19" hidden="1" customWidth="1"/>
    <col min="513" max="513" width="0.140625" style="19" customWidth="1"/>
    <col min="514" max="514" width="0.28515625" style="19" customWidth="1"/>
    <col min="515" max="515" width="0.5703125" style="19" customWidth="1"/>
    <col min="516" max="516" width="79" style="19" customWidth="1"/>
    <col min="517" max="517" width="0" style="19" hidden="1" customWidth="1"/>
    <col min="518" max="518" width="4.5703125" style="19" customWidth="1"/>
    <col min="519" max="519" width="3.5703125" style="19" customWidth="1"/>
    <col min="520" max="520" width="10.85546875" style="19" customWidth="1"/>
    <col min="521" max="521" width="9.85546875" style="19" customWidth="1"/>
    <col min="522" max="522" width="10.42578125" style="19" customWidth="1"/>
    <col min="523" max="767" width="9.140625" style="19"/>
    <col min="768" max="768" width="0" style="19" hidden="1" customWidth="1"/>
    <col min="769" max="769" width="0.140625" style="19" customWidth="1"/>
    <col min="770" max="770" width="0.28515625" style="19" customWidth="1"/>
    <col min="771" max="771" width="0.5703125" style="19" customWidth="1"/>
    <col min="772" max="772" width="79" style="19" customWidth="1"/>
    <col min="773" max="773" width="0" style="19" hidden="1" customWidth="1"/>
    <col min="774" max="774" width="4.5703125" style="19" customWidth="1"/>
    <col min="775" max="775" width="3.5703125" style="19" customWidth="1"/>
    <col min="776" max="776" width="10.85546875" style="19" customWidth="1"/>
    <col min="777" max="777" width="9.85546875" style="19" customWidth="1"/>
    <col min="778" max="778" width="10.42578125" style="19" customWidth="1"/>
    <col min="779" max="1023" width="9.140625" style="19"/>
    <col min="1024" max="1024" width="0" style="19" hidden="1" customWidth="1"/>
    <col min="1025" max="1025" width="0.140625" style="19" customWidth="1"/>
    <col min="1026" max="1026" width="0.28515625" style="19" customWidth="1"/>
    <col min="1027" max="1027" width="0.5703125" style="19" customWidth="1"/>
    <col min="1028" max="1028" width="79" style="19" customWidth="1"/>
    <col min="1029" max="1029" width="0" style="19" hidden="1" customWidth="1"/>
    <col min="1030" max="1030" width="4.5703125" style="19" customWidth="1"/>
    <col min="1031" max="1031" width="3.5703125" style="19" customWidth="1"/>
    <col min="1032" max="1032" width="10.85546875" style="19" customWidth="1"/>
    <col min="1033" max="1033" width="9.85546875" style="19" customWidth="1"/>
    <col min="1034" max="1034" width="10.42578125" style="19" customWidth="1"/>
    <col min="1035" max="1279" width="9.140625" style="19"/>
    <col min="1280" max="1280" width="0" style="19" hidden="1" customWidth="1"/>
    <col min="1281" max="1281" width="0.140625" style="19" customWidth="1"/>
    <col min="1282" max="1282" width="0.28515625" style="19" customWidth="1"/>
    <col min="1283" max="1283" width="0.5703125" style="19" customWidth="1"/>
    <col min="1284" max="1284" width="79" style="19" customWidth="1"/>
    <col min="1285" max="1285" width="0" style="19" hidden="1" customWidth="1"/>
    <col min="1286" max="1286" width="4.5703125" style="19" customWidth="1"/>
    <col min="1287" max="1287" width="3.5703125" style="19" customWidth="1"/>
    <col min="1288" max="1288" width="10.85546875" style="19" customWidth="1"/>
    <col min="1289" max="1289" width="9.85546875" style="19" customWidth="1"/>
    <col min="1290" max="1290" width="10.42578125" style="19" customWidth="1"/>
    <col min="1291" max="1535" width="9.140625" style="19"/>
    <col min="1536" max="1536" width="0" style="19" hidden="1" customWidth="1"/>
    <col min="1537" max="1537" width="0.140625" style="19" customWidth="1"/>
    <col min="1538" max="1538" width="0.28515625" style="19" customWidth="1"/>
    <col min="1539" max="1539" width="0.5703125" style="19" customWidth="1"/>
    <col min="1540" max="1540" width="79" style="19" customWidth="1"/>
    <col min="1541" max="1541" width="0" style="19" hidden="1" customWidth="1"/>
    <col min="1542" max="1542" width="4.5703125" style="19" customWidth="1"/>
    <col min="1543" max="1543" width="3.5703125" style="19" customWidth="1"/>
    <col min="1544" max="1544" width="10.85546875" style="19" customWidth="1"/>
    <col min="1545" max="1545" width="9.85546875" style="19" customWidth="1"/>
    <col min="1546" max="1546" width="10.42578125" style="19" customWidth="1"/>
    <col min="1547" max="1791" width="9.140625" style="19"/>
    <col min="1792" max="1792" width="0" style="19" hidden="1" customWidth="1"/>
    <col min="1793" max="1793" width="0.140625" style="19" customWidth="1"/>
    <col min="1794" max="1794" width="0.28515625" style="19" customWidth="1"/>
    <col min="1795" max="1795" width="0.5703125" style="19" customWidth="1"/>
    <col min="1796" max="1796" width="79" style="19" customWidth="1"/>
    <col min="1797" max="1797" width="0" style="19" hidden="1" customWidth="1"/>
    <col min="1798" max="1798" width="4.5703125" style="19" customWidth="1"/>
    <col min="1799" max="1799" width="3.5703125" style="19" customWidth="1"/>
    <col min="1800" max="1800" width="10.85546875" style="19" customWidth="1"/>
    <col min="1801" max="1801" width="9.85546875" style="19" customWidth="1"/>
    <col min="1802" max="1802" width="10.42578125" style="19" customWidth="1"/>
    <col min="1803" max="2047" width="9.140625" style="19"/>
    <col min="2048" max="2048" width="0" style="19" hidden="1" customWidth="1"/>
    <col min="2049" max="2049" width="0.140625" style="19" customWidth="1"/>
    <col min="2050" max="2050" width="0.28515625" style="19" customWidth="1"/>
    <col min="2051" max="2051" width="0.5703125" style="19" customWidth="1"/>
    <col min="2052" max="2052" width="79" style="19" customWidth="1"/>
    <col min="2053" max="2053" width="0" style="19" hidden="1" customWidth="1"/>
    <col min="2054" max="2054" width="4.5703125" style="19" customWidth="1"/>
    <col min="2055" max="2055" width="3.5703125" style="19" customWidth="1"/>
    <col min="2056" max="2056" width="10.85546875" style="19" customWidth="1"/>
    <col min="2057" max="2057" width="9.85546875" style="19" customWidth="1"/>
    <col min="2058" max="2058" width="10.42578125" style="19" customWidth="1"/>
    <col min="2059" max="2303" width="9.140625" style="19"/>
    <col min="2304" max="2304" width="0" style="19" hidden="1" customWidth="1"/>
    <col min="2305" max="2305" width="0.140625" style="19" customWidth="1"/>
    <col min="2306" max="2306" width="0.28515625" style="19" customWidth="1"/>
    <col min="2307" max="2307" width="0.5703125" style="19" customWidth="1"/>
    <col min="2308" max="2308" width="79" style="19" customWidth="1"/>
    <col min="2309" max="2309" width="0" style="19" hidden="1" customWidth="1"/>
    <col min="2310" max="2310" width="4.5703125" style="19" customWidth="1"/>
    <col min="2311" max="2311" width="3.5703125" style="19" customWidth="1"/>
    <col min="2312" max="2312" width="10.85546875" style="19" customWidth="1"/>
    <col min="2313" max="2313" width="9.85546875" style="19" customWidth="1"/>
    <col min="2314" max="2314" width="10.42578125" style="19" customWidth="1"/>
    <col min="2315" max="2559" width="9.140625" style="19"/>
    <col min="2560" max="2560" width="0" style="19" hidden="1" customWidth="1"/>
    <col min="2561" max="2561" width="0.140625" style="19" customWidth="1"/>
    <col min="2562" max="2562" width="0.28515625" style="19" customWidth="1"/>
    <col min="2563" max="2563" width="0.5703125" style="19" customWidth="1"/>
    <col min="2564" max="2564" width="79" style="19" customWidth="1"/>
    <col min="2565" max="2565" width="0" style="19" hidden="1" customWidth="1"/>
    <col min="2566" max="2566" width="4.5703125" style="19" customWidth="1"/>
    <col min="2567" max="2567" width="3.5703125" style="19" customWidth="1"/>
    <col min="2568" max="2568" width="10.85546875" style="19" customWidth="1"/>
    <col min="2569" max="2569" width="9.85546875" style="19" customWidth="1"/>
    <col min="2570" max="2570" width="10.42578125" style="19" customWidth="1"/>
    <col min="2571" max="2815" width="9.140625" style="19"/>
    <col min="2816" max="2816" width="0" style="19" hidden="1" customWidth="1"/>
    <col min="2817" max="2817" width="0.140625" style="19" customWidth="1"/>
    <col min="2818" max="2818" width="0.28515625" style="19" customWidth="1"/>
    <col min="2819" max="2819" width="0.5703125" style="19" customWidth="1"/>
    <col min="2820" max="2820" width="79" style="19" customWidth="1"/>
    <col min="2821" max="2821" width="0" style="19" hidden="1" customWidth="1"/>
    <col min="2822" max="2822" width="4.5703125" style="19" customWidth="1"/>
    <col min="2823" max="2823" width="3.5703125" style="19" customWidth="1"/>
    <col min="2824" max="2824" width="10.85546875" style="19" customWidth="1"/>
    <col min="2825" max="2825" width="9.85546875" style="19" customWidth="1"/>
    <col min="2826" max="2826" width="10.42578125" style="19" customWidth="1"/>
    <col min="2827" max="3071" width="9.140625" style="19"/>
    <col min="3072" max="3072" width="0" style="19" hidden="1" customWidth="1"/>
    <col min="3073" max="3073" width="0.140625" style="19" customWidth="1"/>
    <col min="3074" max="3074" width="0.28515625" style="19" customWidth="1"/>
    <col min="3075" max="3075" width="0.5703125" style="19" customWidth="1"/>
    <col min="3076" max="3076" width="79" style="19" customWidth="1"/>
    <col min="3077" max="3077" width="0" style="19" hidden="1" customWidth="1"/>
    <col min="3078" max="3078" width="4.5703125" style="19" customWidth="1"/>
    <col min="3079" max="3079" width="3.5703125" style="19" customWidth="1"/>
    <col min="3080" max="3080" width="10.85546875" style="19" customWidth="1"/>
    <col min="3081" max="3081" width="9.85546875" style="19" customWidth="1"/>
    <col min="3082" max="3082" width="10.42578125" style="19" customWidth="1"/>
    <col min="3083" max="3327" width="9.140625" style="19"/>
    <col min="3328" max="3328" width="0" style="19" hidden="1" customWidth="1"/>
    <col min="3329" max="3329" width="0.140625" style="19" customWidth="1"/>
    <col min="3330" max="3330" width="0.28515625" style="19" customWidth="1"/>
    <col min="3331" max="3331" width="0.5703125" style="19" customWidth="1"/>
    <col min="3332" max="3332" width="79" style="19" customWidth="1"/>
    <col min="3333" max="3333" width="0" style="19" hidden="1" customWidth="1"/>
    <col min="3334" max="3334" width="4.5703125" style="19" customWidth="1"/>
    <col min="3335" max="3335" width="3.5703125" style="19" customWidth="1"/>
    <col min="3336" max="3336" width="10.85546875" style="19" customWidth="1"/>
    <col min="3337" max="3337" width="9.85546875" style="19" customWidth="1"/>
    <col min="3338" max="3338" width="10.42578125" style="19" customWidth="1"/>
    <col min="3339" max="3583" width="9.140625" style="19"/>
    <col min="3584" max="3584" width="0" style="19" hidden="1" customWidth="1"/>
    <col min="3585" max="3585" width="0.140625" style="19" customWidth="1"/>
    <col min="3586" max="3586" width="0.28515625" style="19" customWidth="1"/>
    <col min="3587" max="3587" width="0.5703125" style="19" customWidth="1"/>
    <col min="3588" max="3588" width="79" style="19" customWidth="1"/>
    <col min="3589" max="3589" width="0" style="19" hidden="1" customWidth="1"/>
    <col min="3590" max="3590" width="4.5703125" style="19" customWidth="1"/>
    <col min="3591" max="3591" width="3.5703125" style="19" customWidth="1"/>
    <col min="3592" max="3592" width="10.85546875" style="19" customWidth="1"/>
    <col min="3593" max="3593" width="9.85546875" style="19" customWidth="1"/>
    <col min="3594" max="3594" width="10.42578125" style="19" customWidth="1"/>
    <col min="3595" max="3839" width="9.140625" style="19"/>
    <col min="3840" max="3840" width="0" style="19" hidden="1" customWidth="1"/>
    <col min="3841" max="3841" width="0.140625" style="19" customWidth="1"/>
    <col min="3842" max="3842" width="0.28515625" style="19" customWidth="1"/>
    <col min="3843" max="3843" width="0.5703125" style="19" customWidth="1"/>
    <col min="3844" max="3844" width="79" style="19" customWidth="1"/>
    <col min="3845" max="3845" width="0" style="19" hidden="1" customWidth="1"/>
    <col min="3846" max="3846" width="4.5703125" style="19" customWidth="1"/>
    <col min="3847" max="3847" width="3.5703125" style="19" customWidth="1"/>
    <col min="3848" max="3848" width="10.85546875" style="19" customWidth="1"/>
    <col min="3849" max="3849" width="9.85546875" style="19" customWidth="1"/>
    <col min="3850" max="3850" width="10.42578125" style="19" customWidth="1"/>
    <col min="3851" max="4095" width="9.140625" style="19"/>
    <col min="4096" max="4096" width="0" style="19" hidden="1" customWidth="1"/>
    <col min="4097" max="4097" width="0.140625" style="19" customWidth="1"/>
    <col min="4098" max="4098" width="0.28515625" style="19" customWidth="1"/>
    <col min="4099" max="4099" width="0.5703125" style="19" customWidth="1"/>
    <col min="4100" max="4100" width="79" style="19" customWidth="1"/>
    <col min="4101" max="4101" width="0" style="19" hidden="1" customWidth="1"/>
    <col min="4102" max="4102" width="4.5703125" style="19" customWidth="1"/>
    <col min="4103" max="4103" width="3.5703125" style="19" customWidth="1"/>
    <col min="4104" max="4104" width="10.85546875" style="19" customWidth="1"/>
    <col min="4105" max="4105" width="9.85546875" style="19" customWidth="1"/>
    <col min="4106" max="4106" width="10.42578125" style="19" customWidth="1"/>
    <col min="4107" max="4351" width="9.140625" style="19"/>
    <col min="4352" max="4352" width="0" style="19" hidden="1" customWidth="1"/>
    <col min="4353" max="4353" width="0.140625" style="19" customWidth="1"/>
    <col min="4354" max="4354" width="0.28515625" style="19" customWidth="1"/>
    <col min="4355" max="4355" width="0.5703125" style="19" customWidth="1"/>
    <col min="4356" max="4356" width="79" style="19" customWidth="1"/>
    <col min="4357" max="4357" width="0" style="19" hidden="1" customWidth="1"/>
    <col min="4358" max="4358" width="4.5703125" style="19" customWidth="1"/>
    <col min="4359" max="4359" width="3.5703125" style="19" customWidth="1"/>
    <col min="4360" max="4360" width="10.85546875" style="19" customWidth="1"/>
    <col min="4361" max="4361" width="9.85546875" style="19" customWidth="1"/>
    <col min="4362" max="4362" width="10.42578125" style="19" customWidth="1"/>
    <col min="4363" max="4607" width="9.140625" style="19"/>
    <col min="4608" max="4608" width="0" style="19" hidden="1" customWidth="1"/>
    <col min="4609" max="4609" width="0.140625" style="19" customWidth="1"/>
    <col min="4610" max="4610" width="0.28515625" style="19" customWidth="1"/>
    <col min="4611" max="4611" width="0.5703125" style="19" customWidth="1"/>
    <col min="4612" max="4612" width="79" style="19" customWidth="1"/>
    <col min="4613" max="4613" width="0" style="19" hidden="1" customWidth="1"/>
    <col min="4614" max="4614" width="4.5703125" style="19" customWidth="1"/>
    <col min="4615" max="4615" width="3.5703125" style="19" customWidth="1"/>
    <col min="4616" max="4616" width="10.85546875" style="19" customWidth="1"/>
    <col min="4617" max="4617" width="9.85546875" style="19" customWidth="1"/>
    <col min="4618" max="4618" width="10.42578125" style="19" customWidth="1"/>
    <col min="4619" max="4863" width="9.140625" style="19"/>
    <col min="4864" max="4864" width="0" style="19" hidden="1" customWidth="1"/>
    <col min="4865" max="4865" width="0.140625" style="19" customWidth="1"/>
    <col min="4866" max="4866" width="0.28515625" style="19" customWidth="1"/>
    <col min="4867" max="4867" width="0.5703125" style="19" customWidth="1"/>
    <col min="4868" max="4868" width="79" style="19" customWidth="1"/>
    <col min="4869" max="4869" width="0" style="19" hidden="1" customWidth="1"/>
    <col min="4870" max="4870" width="4.5703125" style="19" customWidth="1"/>
    <col min="4871" max="4871" width="3.5703125" style="19" customWidth="1"/>
    <col min="4872" max="4872" width="10.85546875" style="19" customWidth="1"/>
    <col min="4873" max="4873" width="9.85546875" style="19" customWidth="1"/>
    <col min="4874" max="4874" width="10.42578125" style="19" customWidth="1"/>
    <col min="4875" max="5119" width="9.140625" style="19"/>
    <col min="5120" max="5120" width="0" style="19" hidden="1" customWidth="1"/>
    <col min="5121" max="5121" width="0.140625" style="19" customWidth="1"/>
    <col min="5122" max="5122" width="0.28515625" style="19" customWidth="1"/>
    <col min="5123" max="5123" width="0.5703125" style="19" customWidth="1"/>
    <col min="5124" max="5124" width="79" style="19" customWidth="1"/>
    <col min="5125" max="5125" width="0" style="19" hidden="1" customWidth="1"/>
    <col min="5126" max="5126" width="4.5703125" style="19" customWidth="1"/>
    <col min="5127" max="5127" width="3.5703125" style="19" customWidth="1"/>
    <col min="5128" max="5128" width="10.85546875" style="19" customWidth="1"/>
    <col min="5129" max="5129" width="9.85546875" style="19" customWidth="1"/>
    <col min="5130" max="5130" width="10.42578125" style="19" customWidth="1"/>
    <col min="5131" max="5375" width="9.140625" style="19"/>
    <col min="5376" max="5376" width="0" style="19" hidden="1" customWidth="1"/>
    <col min="5377" max="5377" width="0.140625" style="19" customWidth="1"/>
    <col min="5378" max="5378" width="0.28515625" style="19" customWidth="1"/>
    <col min="5379" max="5379" width="0.5703125" style="19" customWidth="1"/>
    <col min="5380" max="5380" width="79" style="19" customWidth="1"/>
    <col min="5381" max="5381" width="0" style="19" hidden="1" customWidth="1"/>
    <col min="5382" max="5382" width="4.5703125" style="19" customWidth="1"/>
    <col min="5383" max="5383" width="3.5703125" style="19" customWidth="1"/>
    <col min="5384" max="5384" width="10.85546875" style="19" customWidth="1"/>
    <col min="5385" max="5385" width="9.85546875" style="19" customWidth="1"/>
    <col min="5386" max="5386" width="10.42578125" style="19" customWidth="1"/>
    <col min="5387" max="5631" width="9.140625" style="19"/>
    <col min="5632" max="5632" width="0" style="19" hidden="1" customWidth="1"/>
    <col min="5633" max="5633" width="0.140625" style="19" customWidth="1"/>
    <col min="5634" max="5634" width="0.28515625" style="19" customWidth="1"/>
    <col min="5635" max="5635" width="0.5703125" style="19" customWidth="1"/>
    <col min="5636" max="5636" width="79" style="19" customWidth="1"/>
    <col min="5637" max="5637" width="0" style="19" hidden="1" customWidth="1"/>
    <col min="5638" max="5638" width="4.5703125" style="19" customWidth="1"/>
    <col min="5639" max="5639" width="3.5703125" style="19" customWidth="1"/>
    <col min="5640" max="5640" width="10.85546875" style="19" customWidth="1"/>
    <col min="5641" max="5641" width="9.85546875" style="19" customWidth="1"/>
    <col min="5642" max="5642" width="10.42578125" style="19" customWidth="1"/>
    <col min="5643" max="5887" width="9.140625" style="19"/>
    <col min="5888" max="5888" width="0" style="19" hidden="1" customWidth="1"/>
    <col min="5889" max="5889" width="0.140625" style="19" customWidth="1"/>
    <col min="5890" max="5890" width="0.28515625" style="19" customWidth="1"/>
    <col min="5891" max="5891" width="0.5703125" style="19" customWidth="1"/>
    <col min="5892" max="5892" width="79" style="19" customWidth="1"/>
    <col min="5893" max="5893" width="0" style="19" hidden="1" customWidth="1"/>
    <col min="5894" max="5894" width="4.5703125" style="19" customWidth="1"/>
    <col min="5895" max="5895" width="3.5703125" style="19" customWidth="1"/>
    <col min="5896" max="5896" width="10.85546875" style="19" customWidth="1"/>
    <col min="5897" max="5897" width="9.85546875" style="19" customWidth="1"/>
    <col min="5898" max="5898" width="10.42578125" style="19" customWidth="1"/>
    <col min="5899" max="6143" width="9.140625" style="19"/>
    <col min="6144" max="6144" width="0" style="19" hidden="1" customWidth="1"/>
    <col min="6145" max="6145" width="0.140625" style="19" customWidth="1"/>
    <col min="6146" max="6146" width="0.28515625" style="19" customWidth="1"/>
    <col min="6147" max="6147" width="0.5703125" style="19" customWidth="1"/>
    <col min="6148" max="6148" width="79" style="19" customWidth="1"/>
    <col min="6149" max="6149" width="0" style="19" hidden="1" customWidth="1"/>
    <col min="6150" max="6150" width="4.5703125" style="19" customWidth="1"/>
    <col min="6151" max="6151" width="3.5703125" style="19" customWidth="1"/>
    <col min="6152" max="6152" width="10.85546875" style="19" customWidth="1"/>
    <col min="6153" max="6153" width="9.85546875" style="19" customWidth="1"/>
    <col min="6154" max="6154" width="10.42578125" style="19" customWidth="1"/>
    <col min="6155" max="6399" width="9.140625" style="19"/>
    <col min="6400" max="6400" width="0" style="19" hidden="1" customWidth="1"/>
    <col min="6401" max="6401" width="0.140625" style="19" customWidth="1"/>
    <col min="6402" max="6402" width="0.28515625" style="19" customWidth="1"/>
    <col min="6403" max="6403" width="0.5703125" style="19" customWidth="1"/>
    <col min="6404" max="6404" width="79" style="19" customWidth="1"/>
    <col min="6405" max="6405" width="0" style="19" hidden="1" customWidth="1"/>
    <col min="6406" max="6406" width="4.5703125" style="19" customWidth="1"/>
    <col min="6407" max="6407" width="3.5703125" style="19" customWidth="1"/>
    <col min="6408" max="6408" width="10.85546875" style="19" customWidth="1"/>
    <col min="6409" max="6409" width="9.85546875" style="19" customWidth="1"/>
    <col min="6410" max="6410" width="10.42578125" style="19" customWidth="1"/>
    <col min="6411" max="6655" width="9.140625" style="19"/>
    <col min="6656" max="6656" width="0" style="19" hidden="1" customWidth="1"/>
    <col min="6657" max="6657" width="0.140625" style="19" customWidth="1"/>
    <col min="6658" max="6658" width="0.28515625" style="19" customWidth="1"/>
    <col min="6659" max="6659" width="0.5703125" style="19" customWidth="1"/>
    <col min="6660" max="6660" width="79" style="19" customWidth="1"/>
    <col min="6661" max="6661" width="0" style="19" hidden="1" customWidth="1"/>
    <col min="6662" max="6662" width="4.5703125" style="19" customWidth="1"/>
    <col min="6663" max="6663" width="3.5703125" style="19" customWidth="1"/>
    <col min="6664" max="6664" width="10.85546875" style="19" customWidth="1"/>
    <col min="6665" max="6665" width="9.85546875" style="19" customWidth="1"/>
    <col min="6666" max="6666" width="10.42578125" style="19" customWidth="1"/>
    <col min="6667" max="6911" width="9.140625" style="19"/>
    <col min="6912" max="6912" width="0" style="19" hidden="1" customWidth="1"/>
    <col min="6913" max="6913" width="0.140625" style="19" customWidth="1"/>
    <col min="6914" max="6914" width="0.28515625" style="19" customWidth="1"/>
    <col min="6915" max="6915" width="0.5703125" style="19" customWidth="1"/>
    <col min="6916" max="6916" width="79" style="19" customWidth="1"/>
    <col min="6917" max="6917" width="0" style="19" hidden="1" customWidth="1"/>
    <col min="6918" max="6918" width="4.5703125" style="19" customWidth="1"/>
    <col min="6919" max="6919" width="3.5703125" style="19" customWidth="1"/>
    <col min="6920" max="6920" width="10.85546875" style="19" customWidth="1"/>
    <col min="6921" max="6921" width="9.85546875" style="19" customWidth="1"/>
    <col min="6922" max="6922" width="10.42578125" style="19" customWidth="1"/>
    <col min="6923" max="7167" width="9.140625" style="19"/>
    <col min="7168" max="7168" width="0" style="19" hidden="1" customWidth="1"/>
    <col min="7169" max="7169" width="0.140625" style="19" customWidth="1"/>
    <col min="7170" max="7170" width="0.28515625" style="19" customWidth="1"/>
    <col min="7171" max="7171" width="0.5703125" style="19" customWidth="1"/>
    <col min="7172" max="7172" width="79" style="19" customWidth="1"/>
    <col min="7173" max="7173" width="0" style="19" hidden="1" customWidth="1"/>
    <col min="7174" max="7174" width="4.5703125" style="19" customWidth="1"/>
    <col min="7175" max="7175" width="3.5703125" style="19" customWidth="1"/>
    <col min="7176" max="7176" width="10.85546875" style="19" customWidth="1"/>
    <col min="7177" max="7177" width="9.85546875" style="19" customWidth="1"/>
    <col min="7178" max="7178" width="10.42578125" style="19" customWidth="1"/>
    <col min="7179" max="7423" width="9.140625" style="19"/>
    <col min="7424" max="7424" width="0" style="19" hidden="1" customWidth="1"/>
    <col min="7425" max="7425" width="0.140625" style="19" customWidth="1"/>
    <col min="7426" max="7426" width="0.28515625" style="19" customWidth="1"/>
    <col min="7427" max="7427" width="0.5703125" style="19" customWidth="1"/>
    <col min="7428" max="7428" width="79" style="19" customWidth="1"/>
    <col min="7429" max="7429" width="0" style="19" hidden="1" customWidth="1"/>
    <col min="7430" max="7430" width="4.5703125" style="19" customWidth="1"/>
    <col min="7431" max="7431" width="3.5703125" style="19" customWidth="1"/>
    <col min="7432" max="7432" width="10.85546875" style="19" customWidth="1"/>
    <col min="7433" max="7433" width="9.85546875" style="19" customWidth="1"/>
    <col min="7434" max="7434" width="10.42578125" style="19" customWidth="1"/>
    <col min="7435" max="7679" width="9.140625" style="19"/>
    <col min="7680" max="7680" width="0" style="19" hidden="1" customWidth="1"/>
    <col min="7681" max="7681" width="0.140625" style="19" customWidth="1"/>
    <col min="7682" max="7682" width="0.28515625" style="19" customWidth="1"/>
    <col min="7683" max="7683" width="0.5703125" style="19" customWidth="1"/>
    <col min="7684" max="7684" width="79" style="19" customWidth="1"/>
    <col min="7685" max="7685" width="0" style="19" hidden="1" customWidth="1"/>
    <col min="7686" max="7686" width="4.5703125" style="19" customWidth="1"/>
    <col min="7687" max="7687" width="3.5703125" style="19" customWidth="1"/>
    <col min="7688" max="7688" width="10.85546875" style="19" customWidth="1"/>
    <col min="7689" max="7689" width="9.85546875" style="19" customWidth="1"/>
    <col min="7690" max="7690" width="10.42578125" style="19" customWidth="1"/>
    <col min="7691" max="7935" width="9.140625" style="19"/>
    <col min="7936" max="7936" width="0" style="19" hidden="1" customWidth="1"/>
    <col min="7937" max="7937" width="0.140625" style="19" customWidth="1"/>
    <col min="7938" max="7938" width="0.28515625" style="19" customWidth="1"/>
    <col min="7939" max="7939" width="0.5703125" style="19" customWidth="1"/>
    <col min="7940" max="7940" width="79" style="19" customWidth="1"/>
    <col min="7941" max="7941" width="0" style="19" hidden="1" customWidth="1"/>
    <col min="7942" max="7942" width="4.5703125" style="19" customWidth="1"/>
    <col min="7943" max="7943" width="3.5703125" style="19" customWidth="1"/>
    <col min="7944" max="7944" width="10.85546875" style="19" customWidth="1"/>
    <col min="7945" max="7945" width="9.85546875" style="19" customWidth="1"/>
    <col min="7946" max="7946" width="10.42578125" style="19" customWidth="1"/>
    <col min="7947" max="8191" width="9.140625" style="19"/>
    <col min="8192" max="8192" width="0" style="19" hidden="1" customWidth="1"/>
    <col min="8193" max="8193" width="0.140625" style="19" customWidth="1"/>
    <col min="8194" max="8194" width="0.28515625" style="19" customWidth="1"/>
    <col min="8195" max="8195" width="0.5703125" style="19" customWidth="1"/>
    <col min="8196" max="8196" width="79" style="19" customWidth="1"/>
    <col min="8197" max="8197" width="0" style="19" hidden="1" customWidth="1"/>
    <col min="8198" max="8198" width="4.5703125" style="19" customWidth="1"/>
    <col min="8199" max="8199" width="3.5703125" style="19" customWidth="1"/>
    <col min="8200" max="8200" width="10.85546875" style="19" customWidth="1"/>
    <col min="8201" max="8201" width="9.85546875" style="19" customWidth="1"/>
    <col min="8202" max="8202" width="10.42578125" style="19" customWidth="1"/>
    <col min="8203" max="8447" width="9.140625" style="19"/>
    <col min="8448" max="8448" width="0" style="19" hidden="1" customWidth="1"/>
    <col min="8449" max="8449" width="0.140625" style="19" customWidth="1"/>
    <col min="8450" max="8450" width="0.28515625" style="19" customWidth="1"/>
    <col min="8451" max="8451" width="0.5703125" style="19" customWidth="1"/>
    <col min="8452" max="8452" width="79" style="19" customWidth="1"/>
    <col min="8453" max="8453" width="0" style="19" hidden="1" customWidth="1"/>
    <col min="8454" max="8454" width="4.5703125" style="19" customWidth="1"/>
    <col min="8455" max="8455" width="3.5703125" style="19" customWidth="1"/>
    <col min="8456" max="8456" width="10.85546875" style="19" customWidth="1"/>
    <col min="8457" max="8457" width="9.85546875" style="19" customWidth="1"/>
    <col min="8458" max="8458" width="10.42578125" style="19" customWidth="1"/>
    <col min="8459" max="8703" width="9.140625" style="19"/>
    <col min="8704" max="8704" width="0" style="19" hidden="1" customWidth="1"/>
    <col min="8705" max="8705" width="0.140625" style="19" customWidth="1"/>
    <col min="8706" max="8706" width="0.28515625" style="19" customWidth="1"/>
    <col min="8707" max="8707" width="0.5703125" style="19" customWidth="1"/>
    <col min="8708" max="8708" width="79" style="19" customWidth="1"/>
    <col min="8709" max="8709" width="0" style="19" hidden="1" customWidth="1"/>
    <col min="8710" max="8710" width="4.5703125" style="19" customWidth="1"/>
    <col min="8711" max="8711" width="3.5703125" style="19" customWidth="1"/>
    <col min="8712" max="8712" width="10.85546875" style="19" customWidth="1"/>
    <col min="8713" max="8713" width="9.85546875" style="19" customWidth="1"/>
    <col min="8714" max="8714" width="10.42578125" style="19" customWidth="1"/>
    <col min="8715" max="8959" width="9.140625" style="19"/>
    <col min="8960" max="8960" width="0" style="19" hidden="1" customWidth="1"/>
    <col min="8961" max="8961" width="0.140625" style="19" customWidth="1"/>
    <col min="8962" max="8962" width="0.28515625" style="19" customWidth="1"/>
    <col min="8963" max="8963" width="0.5703125" style="19" customWidth="1"/>
    <col min="8964" max="8964" width="79" style="19" customWidth="1"/>
    <col min="8965" max="8965" width="0" style="19" hidden="1" customWidth="1"/>
    <col min="8966" max="8966" width="4.5703125" style="19" customWidth="1"/>
    <col min="8967" max="8967" width="3.5703125" style="19" customWidth="1"/>
    <col min="8968" max="8968" width="10.85546875" style="19" customWidth="1"/>
    <col min="8969" max="8969" width="9.85546875" style="19" customWidth="1"/>
    <col min="8970" max="8970" width="10.42578125" style="19" customWidth="1"/>
    <col min="8971" max="9215" width="9.140625" style="19"/>
    <col min="9216" max="9216" width="0" style="19" hidden="1" customWidth="1"/>
    <col min="9217" max="9217" width="0.140625" style="19" customWidth="1"/>
    <col min="9218" max="9218" width="0.28515625" style="19" customWidth="1"/>
    <col min="9219" max="9219" width="0.5703125" style="19" customWidth="1"/>
    <col min="9220" max="9220" width="79" style="19" customWidth="1"/>
    <col min="9221" max="9221" width="0" style="19" hidden="1" customWidth="1"/>
    <col min="9222" max="9222" width="4.5703125" style="19" customWidth="1"/>
    <col min="9223" max="9223" width="3.5703125" style="19" customWidth="1"/>
    <col min="9224" max="9224" width="10.85546875" style="19" customWidth="1"/>
    <col min="9225" max="9225" width="9.85546875" style="19" customWidth="1"/>
    <col min="9226" max="9226" width="10.42578125" style="19" customWidth="1"/>
    <col min="9227" max="9471" width="9.140625" style="19"/>
    <col min="9472" max="9472" width="0" style="19" hidden="1" customWidth="1"/>
    <col min="9473" max="9473" width="0.140625" style="19" customWidth="1"/>
    <col min="9474" max="9474" width="0.28515625" style="19" customWidth="1"/>
    <col min="9475" max="9475" width="0.5703125" style="19" customWidth="1"/>
    <col min="9476" max="9476" width="79" style="19" customWidth="1"/>
    <col min="9477" max="9477" width="0" style="19" hidden="1" customWidth="1"/>
    <col min="9478" max="9478" width="4.5703125" style="19" customWidth="1"/>
    <col min="9479" max="9479" width="3.5703125" style="19" customWidth="1"/>
    <col min="9480" max="9480" width="10.85546875" style="19" customWidth="1"/>
    <col min="9481" max="9481" width="9.85546875" style="19" customWidth="1"/>
    <col min="9482" max="9482" width="10.42578125" style="19" customWidth="1"/>
    <col min="9483" max="9727" width="9.140625" style="19"/>
    <col min="9728" max="9728" width="0" style="19" hidden="1" customWidth="1"/>
    <col min="9729" max="9729" width="0.140625" style="19" customWidth="1"/>
    <col min="9730" max="9730" width="0.28515625" style="19" customWidth="1"/>
    <col min="9731" max="9731" width="0.5703125" style="19" customWidth="1"/>
    <col min="9732" max="9732" width="79" style="19" customWidth="1"/>
    <col min="9733" max="9733" width="0" style="19" hidden="1" customWidth="1"/>
    <col min="9734" max="9734" width="4.5703125" style="19" customWidth="1"/>
    <col min="9735" max="9735" width="3.5703125" style="19" customWidth="1"/>
    <col min="9736" max="9736" width="10.85546875" style="19" customWidth="1"/>
    <col min="9737" max="9737" width="9.85546875" style="19" customWidth="1"/>
    <col min="9738" max="9738" width="10.42578125" style="19" customWidth="1"/>
    <col min="9739" max="9983" width="9.140625" style="19"/>
    <col min="9984" max="9984" width="0" style="19" hidden="1" customWidth="1"/>
    <col min="9985" max="9985" width="0.140625" style="19" customWidth="1"/>
    <col min="9986" max="9986" width="0.28515625" style="19" customWidth="1"/>
    <col min="9987" max="9987" width="0.5703125" style="19" customWidth="1"/>
    <col min="9988" max="9988" width="79" style="19" customWidth="1"/>
    <col min="9989" max="9989" width="0" style="19" hidden="1" customWidth="1"/>
    <col min="9990" max="9990" width="4.5703125" style="19" customWidth="1"/>
    <col min="9991" max="9991" width="3.5703125" style="19" customWidth="1"/>
    <col min="9992" max="9992" width="10.85546875" style="19" customWidth="1"/>
    <col min="9993" max="9993" width="9.85546875" style="19" customWidth="1"/>
    <col min="9994" max="9994" width="10.42578125" style="19" customWidth="1"/>
    <col min="9995" max="10239" width="9.140625" style="19"/>
    <col min="10240" max="10240" width="0" style="19" hidden="1" customWidth="1"/>
    <col min="10241" max="10241" width="0.140625" style="19" customWidth="1"/>
    <col min="10242" max="10242" width="0.28515625" style="19" customWidth="1"/>
    <col min="10243" max="10243" width="0.5703125" style="19" customWidth="1"/>
    <col min="10244" max="10244" width="79" style="19" customWidth="1"/>
    <col min="10245" max="10245" width="0" style="19" hidden="1" customWidth="1"/>
    <col min="10246" max="10246" width="4.5703125" style="19" customWidth="1"/>
    <col min="10247" max="10247" width="3.5703125" style="19" customWidth="1"/>
    <col min="10248" max="10248" width="10.85546875" style="19" customWidth="1"/>
    <col min="10249" max="10249" width="9.85546875" style="19" customWidth="1"/>
    <col min="10250" max="10250" width="10.42578125" style="19" customWidth="1"/>
    <col min="10251" max="10495" width="9.140625" style="19"/>
    <col min="10496" max="10496" width="0" style="19" hidden="1" customWidth="1"/>
    <col min="10497" max="10497" width="0.140625" style="19" customWidth="1"/>
    <col min="10498" max="10498" width="0.28515625" style="19" customWidth="1"/>
    <col min="10499" max="10499" width="0.5703125" style="19" customWidth="1"/>
    <col min="10500" max="10500" width="79" style="19" customWidth="1"/>
    <col min="10501" max="10501" width="0" style="19" hidden="1" customWidth="1"/>
    <col min="10502" max="10502" width="4.5703125" style="19" customWidth="1"/>
    <col min="10503" max="10503" width="3.5703125" style="19" customWidth="1"/>
    <col min="10504" max="10504" width="10.85546875" style="19" customWidth="1"/>
    <col min="10505" max="10505" width="9.85546875" style="19" customWidth="1"/>
    <col min="10506" max="10506" width="10.42578125" style="19" customWidth="1"/>
    <col min="10507" max="10751" width="9.140625" style="19"/>
    <col min="10752" max="10752" width="0" style="19" hidden="1" customWidth="1"/>
    <col min="10753" max="10753" width="0.140625" style="19" customWidth="1"/>
    <col min="10754" max="10754" width="0.28515625" style="19" customWidth="1"/>
    <col min="10755" max="10755" width="0.5703125" style="19" customWidth="1"/>
    <col min="10756" max="10756" width="79" style="19" customWidth="1"/>
    <col min="10757" max="10757" width="0" style="19" hidden="1" customWidth="1"/>
    <col min="10758" max="10758" width="4.5703125" style="19" customWidth="1"/>
    <col min="10759" max="10759" width="3.5703125" style="19" customWidth="1"/>
    <col min="10760" max="10760" width="10.85546875" style="19" customWidth="1"/>
    <col min="10761" max="10761" width="9.85546875" style="19" customWidth="1"/>
    <col min="10762" max="10762" width="10.42578125" style="19" customWidth="1"/>
    <col min="10763" max="11007" width="9.140625" style="19"/>
    <col min="11008" max="11008" width="0" style="19" hidden="1" customWidth="1"/>
    <col min="11009" max="11009" width="0.140625" style="19" customWidth="1"/>
    <col min="11010" max="11010" width="0.28515625" style="19" customWidth="1"/>
    <col min="11011" max="11011" width="0.5703125" style="19" customWidth="1"/>
    <col min="11012" max="11012" width="79" style="19" customWidth="1"/>
    <col min="11013" max="11013" width="0" style="19" hidden="1" customWidth="1"/>
    <col min="11014" max="11014" width="4.5703125" style="19" customWidth="1"/>
    <col min="11015" max="11015" width="3.5703125" style="19" customWidth="1"/>
    <col min="11016" max="11016" width="10.85546875" style="19" customWidth="1"/>
    <col min="11017" max="11017" width="9.85546875" style="19" customWidth="1"/>
    <col min="11018" max="11018" width="10.42578125" style="19" customWidth="1"/>
    <col min="11019" max="11263" width="9.140625" style="19"/>
    <col min="11264" max="11264" width="0" style="19" hidden="1" customWidth="1"/>
    <col min="11265" max="11265" width="0.140625" style="19" customWidth="1"/>
    <col min="11266" max="11266" width="0.28515625" style="19" customWidth="1"/>
    <col min="11267" max="11267" width="0.5703125" style="19" customWidth="1"/>
    <col min="11268" max="11268" width="79" style="19" customWidth="1"/>
    <col min="11269" max="11269" width="0" style="19" hidden="1" customWidth="1"/>
    <col min="11270" max="11270" width="4.5703125" style="19" customWidth="1"/>
    <col min="11271" max="11271" width="3.5703125" style="19" customWidth="1"/>
    <col min="11272" max="11272" width="10.85546875" style="19" customWidth="1"/>
    <col min="11273" max="11273" width="9.85546875" style="19" customWidth="1"/>
    <col min="11274" max="11274" width="10.42578125" style="19" customWidth="1"/>
    <col min="11275" max="11519" width="9.140625" style="19"/>
    <col min="11520" max="11520" width="0" style="19" hidden="1" customWidth="1"/>
    <col min="11521" max="11521" width="0.140625" style="19" customWidth="1"/>
    <col min="11522" max="11522" width="0.28515625" style="19" customWidth="1"/>
    <col min="11523" max="11523" width="0.5703125" style="19" customWidth="1"/>
    <col min="11524" max="11524" width="79" style="19" customWidth="1"/>
    <col min="11525" max="11525" width="0" style="19" hidden="1" customWidth="1"/>
    <col min="11526" max="11526" width="4.5703125" style="19" customWidth="1"/>
    <col min="11527" max="11527" width="3.5703125" style="19" customWidth="1"/>
    <col min="11528" max="11528" width="10.85546875" style="19" customWidth="1"/>
    <col min="11529" max="11529" width="9.85546875" style="19" customWidth="1"/>
    <col min="11530" max="11530" width="10.42578125" style="19" customWidth="1"/>
    <col min="11531" max="11775" width="9.140625" style="19"/>
    <col min="11776" max="11776" width="0" style="19" hidden="1" customWidth="1"/>
    <col min="11777" max="11777" width="0.140625" style="19" customWidth="1"/>
    <col min="11778" max="11778" width="0.28515625" style="19" customWidth="1"/>
    <col min="11779" max="11779" width="0.5703125" style="19" customWidth="1"/>
    <col min="11780" max="11780" width="79" style="19" customWidth="1"/>
    <col min="11781" max="11781" width="0" style="19" hidden="1" customWidth="1"/>
    <col min="11782" max="11782" width="4.5703125" style="19" customWidth="1"/>
    <col min="11783" max="11783" width="3.5703125" style="19" customWidth="1"/>
    <col min="11784" max="11784" width="10.85546875" style="19" customWidth="1"/>
    <col min="11785" max="11785" width="9.85546875" style="19" customWidth="1"/>
    <col min="11786" max="11786" width="10.42578125" style="19" customWidth="1"/>
    <col min="11787" max="12031" width="9.140625" style="19"/>
    <col min="12032" max="12032" width="0" style="19" hidden="1" customWidth="1"/>
    <col min="12033" max="12033" width="0.140625" style="19" customWidth="1"/>
    <col min="12034" max="12034" width="0.28515625" style="19" customWidth="1"/>
    <col min="12035" max="12035" width="0.5703125" style="19" customWidth="1"/>
    <col min="12036" max="12036" width="79" style="19" customWidth="1"/>
    <col min="12037" max="12037" width="0" style="19" hidden="1" customWidth="1"/>
    <col min="12038" max="12038" width="4.5703125" style="19" customWidth="1"/>
    <col min="12039" max="12039" width="3.5703125" style="19" customWidth="1"/>
    <col min="12040" max="12040" width="10.85546875" style="19" customWidth="1"/>
    <col min="12041" max="12041" width="9.85546875" style="19" customWidth="1"/>
    <col min="12042" max="12042" width="10.42578125" style="19" customWidth="1"/>
    <col min="12043" max="12287" width="9.140625" style="19"/>
    <col min="12288" max="12288" width="0" style="19" hidden="1" customWidth="1"/>
    <col min="12289" max="12289" width="0.140625" style="19" customWidth="1"/>
    <col min="12290" max="12290" width="0.28515625" style="19" customWidth="1"/>
    <col min="12291" max="12291" width="0.5703125" style="19" customWidth="1"/>
    <col min="12292" max="12292" width="79" style="19" customWidth="1"/>
    <col min="12293" max="12293" width="0" style="19" hidden="1" customWidth="1"/>
    <col min="12294" max="12294" width="4.5703125" style="19" customWidth="1"/>
    <col min="12295" max="12295" width="3.5703125" style="19" customWidth="1"/>
    <col min="12296" max="12296" width="10.85546875" style="19" customWidth="1"/>
    <col min="12297" max="12297" width="9.85546875" style="19" customWidth="1"/>
    <col min="12298" max="12298" width="10.42578125" style="19" customWidth="1"/>
    <col min="12299" max="12543" width="9.140625" style="19"/>
    <col min="12544" max="12544" width="0" style="19" hidden="1" customWidth="1"/>
    <col min="12545" max="12545" width="0.140625" style="19" customWidth="1"/>
    <col min="12546" max="12546" width="0.28515625" style="19" customWidth="1"/>
    <col min="12547" max="12547" width="0.5703125" style="19" customWidth="1"/>
    <col min="12548" max="12548" width="79" style="19" customWidth="1"/>
    <col min="12549" max="12549" width="0" style="19" hidden="1" customWidth="1"/>
    <col min="12550" max="12550" width="4.5703125" style="19" customWidth="1"/>
    <col min="12551" max="12551" width="3.5703125" style="19" customWidth="1"/>
    <col min="12552" max="12552" width="10.85546875" style="19" customWidth="1"/>
    <col min="12553" max="12553" width="9.85546875" style="19" customWidth="1"/>
    <col min="12554" max="12554" width="10.42578125" style="19" customWidth="1"/>
    <col min="12555" max="12799" width="9.140625" style="19"/>
    <col min="12800" max="12800" width="0" style="19" hidden="1" customWidth="1"/>
    <col min="12801" max="12801" width="0.140625" style="19" customWidth="1"/>
    <col min="12802" max="12802" width="0.28515625" style="19" customWidth="1"/>
    <col min="12803" max="12803" width="0.5703125" style="19" customWidth="1"/>
    <col min="12804" max="12804" width="79" style="19" customWidth="1"/>
    <col min="12805" max="12805" width="0" style="19" hidden="1" customWidth="1"/>
    <col min="12806" max="12806" width="4.5703125" style="19" customWidth="1"/>
    <col min="12807" max="12807" width="3.5703125" style="19" customWidth="1"/>
    <col min="12808" max="12808" width="10.85546875" style="19" customWidth="1"/>
    <col min="12809" max="12809" width="9.85546875" style="19" customWidth="1"/>
    <col min="12810" max="12810" width="10.42578125" style="19" customWidth="1"/>
    <col min="12811" max="13055" width="9.140625" style="19"/>
    <col min="13056" max="13056" width="0" style="19" hidden="1" customWidth="1"/>
    <col min="13057" max="13057" width="0.140625" style="19" customWidth="1"/>
    <col min="13058" max="13058" width="0.28515625" style="19" customWidth="1"/>
    <col min="13059" max="13059" width="0.5703125" style="19" customWidth="1"/>
    <col min="13060" max="13060" width="79" style="19" customWidth="1"/>
    <col min="13061" max="13061" width="0" style="19" hidden="1" customWidth="1"/>
    <col min="13062" max="13062" width="4.5703125" style="19" customWidth="1"/>
    <col min="13063" max="13063" width="3.5703125" style="19" customWidth="1"/>
    <col min="13064" max="13064" width="10.85546875" style="19" customWidth="1"/>
    <col min="13065" max="13065" width="9.85546875" style="19" customWidth="1"/>
    <col min="13066" max="13066" width="10.42578125" style="19" customWidth="1"/>
    <col min="13067" max="13311" width="9.140625" style="19"/>
    <col min="13312" max="13312" width="0" style="19" hidden="1" customWidth="1"/>
    <col min="13313" max="13313" width="0.140625" style="19" customWidth="1"/>
    <col min="13314" max="13314" width="0.28515625" style="19" customWidth="1"/>
    <col min="13315" max="13315" width="0.5703125" style="19" customWidth="1"/>
    <col min="13316" max="13316" width="79" style="19" customWidth="1"/>
    <col min="13317" max="13317" width="0" style="19" hidden="1" customWidth="1"/>
    <col min="13318" max="13318" width="4.5703125" style="19" customWidth="1"/>
    <col min="13319" max="13319" width="3.5703125" style="19" customWidth="1"/>
    <col min="13320" max="13320" width="10.85546875" style="19" customWidth="1"/>
    <col min="13321" max="13321" width="9.85546875" style="19" customWidth="1"/>
    <col min="13322" max="13322" width="10.42578125" style="19" customWidth="1"/>
    <col min="13323" max="13567" width="9.140625" style="19"/>
    <col min="13568" max="13568" width="0" style="19" hidden="1" customWidth="1"/>
    <col min="13569" max="13569" width="0.140625" style="19" customWidth="1"/>
    <col min="13570" max="13570" width="0.28515625" style="19" customWidth="1"/>
    <col min="13571" max="13571" width="0.5703125" style="19" customWidth="1"/>
    <col min="13572" max="13572" width="79" style="19" customWidth="1"/>
    <col min="13573" max="13573" width="0" style="19" hidden="1" customWidth="1"/>
    <col min="13574" max="13574" width="4.5703125" style="19" customWidth="1"/>
    <col min="13575" max="13575" width="3.5703125" style="19" customWidth="1"/>
    <col min="13576" max="13576" width="10.85546875" style="19" customWidth="1"/>
    <col min="13577" max="13577" width="9.85546875" style="19" customWidth="1"/>
    <col min="13578" max="13578" width="10.42578125" style="19" customWidth="1"/>
    <col min="13579" max="13823" width="9.140625" style="19"/>
    <col min="13824" max="13824" width="0" style="19" hidden="1" customWidth="1"/>
    <col min="13825" max="13825" width="0.140625" style="19" customWidth="1"/>
    <col min="13826" max="13826" width="0.28515625" style="19" customWidth="1"/>
    <col min="13827" max="13827" width="0.5703125" style="19" customWidth="1"/>
    <col min="13828" max="13828" width="79" style="19" customWidth="1"/>
    <col min="13829" max="13829" width="0" style="19" hidden="1" customWidth="1"/>
    <col min="13830" max="13830" width="4.5703125" style="19" customWidth="1"/>
    <col min="13831" max="13831" width="3.5703125" style="19" customWidth="1"/>
    <col min="13832" max="13832" width="10.85546875" style="19" customWidth="1"/>
    <col min="13833" max="13833" width="9.85546875" style="19" customWidth="1"/>
    <col min="13834" max="13834" width="10.42578125" style="19" customWidth="1"/>
    <col min="13835" max="14079" width="9.140625" style="19"/>
    <col min="14080" max="14080" width="0" style="19" hidden="1" customWidth="1"/>
    <col min="14081" max="14081" width="0.140625" style="19" customWidth="1"/>
    <col min="14082" max="14082" width="0.28515625" style="19" customWidth="1"/>
    <col min="14083" max="14083" width="0.5703125" style="19" customWidth="1"/>
    <col min="14084" max="14084" width="79" style="19" customWidth="1"/>
    <col min="14085" max="14085" width="0" style="19" hidden="1" customWidth="1"/>
    <col min="14086" max="14086" width="4.5703125" style="19" customWidth="1"/>
    <col min="14087" max="14087" width="3.5703125" style="19" customWidth="1"/>
    <col min="14088" max="14088" width="10.85546875" style="19" customWidth="1"/>
    <col min="14089" max="14089" width="9.85546875" style="19" customWidth="1"/>
    <col min="14090" max="14090" width="10.42578125" style="19" customWidth="1"/>
    <col min="14091" max="14335" width="9.140625" style="19"/>
    <col min="14336" max="14336" width="0" style="19" hidden="1" customWidth="1"/>
    <col min="14337" max="14337" width="0.140625" style="19" customWidth="1"/>
    <col min="14338" max="14338" width="0.28515625" style="19" customWidth="1"/>
    <col min="14339" max="14339" width="0.5703125" style="19" customWidth="1"/>
    <col min="14340" max="14340" width="79" style="19" customWidth="1"/>
    <col min="14341" max="14341" width="0" style="19" hidden="1" customWidth="1"/>
    <col min="14342" max="14342" width="4.5703125" style="19" customWidth="1"/>
    <col min="14343" max="14343" width="3.5703125" style="19" customWidth="1"/>
    <col min="14344" max="14344" width="10.85546875" style="19" customWidth="1"/>
    <col min="14345" max="14345" width="9.85546875" style="19" customWidth="1"/>
    <col min="14346" max="14346" width="10.42578125" style="19" customWidth="1"/>
    <col min="14347" max="14591" width="9.140625" style="19"/>
    <col min="14592" max="14592" width="0" style="19" hidden="1" customWidth="1"/>
    <col min="14593" max="14593" width="0.140625" style="19" customWidth="1"/>
    <col min="14594" max="14594" width="0.28515625" style="19" customWidth="1"/>
    <col min="14595" max="14595" width="0.5703125" style="19" customWidth="1"/>
    <col min="14596" max="14596" width="79" style="19" customWidth="1"/>
    <col min="14597" max="14597" width="0" style="19" hidden="1" customWidth="1"/>
    <col min="14598" max="14598" width="4.5703125" style="19" customWidth="1"/>
    <col min="14599" max="14599" width="3.5703125" style="19" customWidth="1"/>
    <col min="14600" max="14600" width="10.85546875" style="19" customWidth="1"/>
    <col min="14601" max="14601" width="9.85546875" style="19" customWidth="1"/>
    <col min="14602" max="14602" width="10.42578125" style="19" customWidth="1"/>
    <col min="14603" max="14847" width="9.140625" style="19"/>
    <col min="14848" max="14848" width="0" style="19" hidden="1" customWidth="1"/>
    <col min="14849" max="14849" width="0.140625" style="19" customWidth="1"/>
    <col min="14850" max="14850" width="0.28515625" style="19" customWidth="1"/>
    <col min="14851" max="14851" width="0.5703125" style="19" customWidth="1"/>
    <col min="14852" max="14852" width="79" style="19" customWidth="1"/>
    <col min="14853" max="14853" width="0" style="19" hidden="1" customWidth="1"/>
    <col min="14854" max="14854" width="4.5703125" style="19" customWidth="1"/>
    <col min="14855" max="14855" width="3.5703125" style="19" customWidth="1"/>
    <col min="14856" max="14856" width="10.85546875" style="19" customWidth="1"/>
    <col min="14857" max="14857" width="9.85546875" style="19" customWidth="1"/>
    <col min="14858" max="14858" width="10.42578125" style="19" customWidth="1"/>
    <col min="14859" max="15103" width="9.140625" style="19"/>
    <col min="15104" max="15104" width="0" style="19" hidden="1" customWidth="1"/>
    <col min="15105" max="15105" width="0.140625" style="19" customWidth="1"/>
    <col min="15106" max="15106" width="0.28515625" style="19" customWidth="1"/>
    <col min="15107" max="15107" width="0.5703125" style="19" customWidth="1"/>
    <col min="15108" max="15108" width="79" style="19" customWidth="1"/>
    <col min="15109" max="15109" width="0" style="19" hidden="1" customWidth="1"/>
    <col min="15110" max="15110" width="4.5703125" style="19" customWidth="1"/>
    <col min="15111" max="15111" width="3.5703125" style="19" customWidth="1"/>
    <col min="15112" max="15112" width="10.85546875" style="19" customWidth="1"/>
    <col min="15113" max="15113" width="9.85546875" style="19" customWidth="1"/>
    <col min="15114" max="15114" width="10.42578125" style="19" customWidth="1"/>
    <col min="15115" max="15359" width="9.140625" style="19"/>
    <col min="15360" max="15360" width="0" style="19" hidden="1" customWidth="1"/>
    <col min="15361" max="15361" width="0.140625" style="19" customWidth="1"/>
    <col min="15362" max="15362" width="0.28515625" style="19" customWidth="1"/>
    <col min="15363" max="15363" width="0.5703125" style="19" customWidth="1"/>
    <col min="15364" max="15364" width="79" style="19" customWidth="1"/>
    <col min="15365" max="15365" width="0" style="19" hidden="1" customWidth="1"/>
    <col min="15366" max="15366" width="4.5703125" style="19" customWidth="1"/>
    <col min="15367" max="15367" width="3.5703125" style="19" customWidth="1"/>
    <col min="15368" max="15368" width="10.85546875" style="19" customWidth="1"/>
    <col min="15369" max="15369" width="9.85546875" style="19" customWidth="1"/>
    <col min="15370" max="15370" width="10.42578125" style="19" customWidth="1"/>
    <col min="15371" max="15615" width="9.140625" style="19"/>
    <col min="15616" max="15616" width="0" style="19" hidden="1" customWidth="1"/>
    <col min="15617" max="15617" width="0.140625" style="19" customWidth="1"/>
    <col min="15618" max="15618" width="0.28515625" style="19" customWidth="1"/>
    <col min="15619" max="15619" width="0.5703125" style="19" customWidth="1"/>
    <col min="15620" max="15620" width="79" style="19" customWidth="1"/>
    <col min="15621" max="15621" width="0" style="19" hidden="1" customWidth="1"/>
    <col min="15622" max="15622" width="4.5703125" style="19" customWidth="1"/>
    <col min="15623" max="15623" width="3.5703125" style="19" customWidth="1"/>
    <col min="15624" max="15624" width="10.85546875" style="19" customWidth="1"/>
    <col min="15625" max="15625" width="9.85546875" style="19" customWidth="1"/>
    <col min="15626" max="15626" width="10.42578125" style="19" customWidth="1"/>
    <col min="15627" max="15871" width="9.140625" style="19"/>
    <col min="15872" max="15872" width="0" style="19" hidden="1" customWidth="1"/>
    <col min="15873" max="15873" width="0.140625" style="19" customWidth="1"/>
    <col min="15874" max="15874" width="0.28515625" style="19" customWidth="1"/>
    <col min="15875" max="15875" width="0.5703125" style="19" customWidth="1"/>
    <col min="15876" max="15876" width="79" style="19" customWidth="1"/>
    <col min="15877" max="15877" width="0" style="19" hidden="1" customWidth="1"/>
    <col min="15878" max="15878" width="4.5703125" style="19" customWidth="1"/>
    <col min="15879" max="15879" width="3.5703125" style="19" customWidth="1"/>
    <col min="15880" max="15880" width="10.85546875" style="19" customWidth="1"/>
    <col min="15881" max="15881" width="9.85546875" style="19" customWidth="1"/>
    <col min="15882" max="15882" width="10.42578125" style="19" customWidth="1"/>
    <col min="15883" max="16127" width="9.140625" style="19"/>
    <col min="16128" max="16128" width="0" style="19" hidden="1" customWidth="1"/>
    <col min="16129" max="16129" width="0.140625" style="19" customWidth="1"/>
    <col min="16130" max="16130" width="0.28515625" style="19" customWidth="1"/>
    <col min="16131" max="16131" width="0.5703125" style="19" customWidth="1"/>
    <col min="16132" max="16132" width="79" style="19" customWidth="1"/>
    <col min="16133" max="16133" width="0" style="19" hidden="1" customWidth="1"/>
    <col min="16134" max="16134" width="4.5703125" style="19" customWidth="1"/>
    <col min="16135" max="16135" width="3.5703125" style="19" customWidth="1"/>
    <col min="16136" max="16136" width="10.85546875" style="19" customWidth="1"/>
    <col min="16137" max="16137" width="9.85546875" style="19" customWidth="1"/>
    <col min="16138" max="16138" width="10.42578125" style="19" customWidth="1"/>
    <col min="16139" max="16384" width="9.140625" style="19"/>
  </cols>
  <sheetData>
    <row r="1" spans="1:12" ht="39.75" hidden="1" customHeight="1" x14ac:dyDescent="0.2">
      <c r="E1" s="241"/>
      <c r="F1" s="241"/>
      <c r="G1" s="241"/>
    </row>
    <row r="2" spans="1:12" ht="11.25" customHeight="1" x14ac:dyDescent="0.25">
      <c r="E2" s="20"/>
      <c r="F2" s="22"/>
      <c r="G2" s="242" t="s">
        <v>174</v>
      </c>
      <c r="H2" s="242"/>
      <c r="I2" s="234"/>
      <c r="J2" s="234"/>
    </row>
    <row r="3" spans="1:12" ht="15" customHeight="1" x14ac:dyDescent="0.25">
      <c r="E3" s="242" t="s">
        <v>175</v>
      </c>
      <c r="F3" s="242"/>
      <c r="G3" s="242"/>
      <c r="H3" s="234"/>
      <c r="I3" s="234"/>
      <c r="J3" s="234"/>
    </row>
    <row r="4" spans="1:12" ht="13.5" customHeight="1" x14ac:dyDescent="0.25">
      <c r="E4" s="242" t="s">
        <v>176</v>
      </c>
      <c r="F4" s="242"/>
      <c r="G4" s="242"/>
      <c r="H4" s="234"/>
      <c r="I4" s="234"/>
      <c r="J4" s="234"/>
    </row>
    <row r="5" spans="1:12" ht="14.25" customHeight="1" x14ac:dyDescent="0.25">
      <c r="E5" s="243" t="s">
        <v>166</v>
      </c>
      <c r="F5" s="243"/>
      <c r="G5" s="243"/>
      <c r="H5" s="234"/>
      <c r="I5" s="234"/>
      <c r="J5" s="234"/>
    </row>
    <row r="6" spans="1:12" ht="14.25" customHeight="1" x14ac:dyDescent="0.25">
      <c r="E6" s="200"/>
      <c r="F6" s="200"/>
      <c r="G6" s="200"/>
      <c r="H6" s="244" t="s">
        <v>303</v>
      </c>
      <c r="I6" s="244"/>
      <c r="J6" s="244"/>
    </row>
    <row r="7" spans="1:12" ht="15" customHeight="1" x14ac:dyDescent="0.25">
      <c r="E7" s="239" t="s">
        <v>314</v>
      </c>
      <c r="F7" s="240"/>
      <c r="G7" s="240"/>
      <c r="H7" s="240"/>
      <c r="I7" s="240"/>
      <c r="J7" s="240"/>
    </row>
    <row r="8" spans="1:12" ht="8.25" customHeight="1" x14ac:dyDescent="0.2">
      <c r="E8" s="20"/>
      <c r="F8" s="22"/>
      <c r="G8" s="22"/>
    </row>
    <row r="9" spans="1:12" ht="40.5" customHeight="1" x14ac:dyDescent="0.2">
      <c r="E9" s="245" t="s">
        <v>300</v>
      </c>
      <c r="F9" s="245"/>
      <c r="G9" s="245"/>
      <c r="H9" s="245"/>
      <c r="I9" s="246"/>
      <c r="J9" s="246"/>
    </row>
    <row r="10" spans="1:12" ht="15.75" customHeight="1" thickBot="1" x14ac:dyDescent="0.3">
      <c r="E10" s="23"/>
      <c r="F10" s="24"/>
      <c r="G10" s="24"/>
      <c r="I10" s="247" t="s">
        <v>177</v>
      </c>
      <c r="J10" s="248"/>
      <c r="K10" s="25"/>
      <c r="L10" s="25"/>
    </row>
    <row r="11" spans="1:12" ht="20.25" customHeight="1" x14ac:dyDescent="0.2">
      <c r="C11" s="26"/>
      <c r="D11" s="27"/>
      <c r="E11" s="249" t="s">
        <v>178</v>
      </c>
      <c r="F11" s="230" t="s">
        <v>180</v>
      </c>
      <c r="G11" s="230" t="s">
        <v>181</v>
      </c>
      <c r="H11" s="251" t="s">
        <v>169</v>
      </c>
      <c r="I11" s="253" t="s">
        <v>0</v>
      </c>
      <c r="J11" s="255" t="s">
        <v>170</v>
      </c>
      <c r="K11" s="28"/>
    </row>
    <row r="12" spans="1:12" ht="8.25" customHeight="1" thickBot="1" x14ac:dyDescent="0.25">
      <c r="A12" s="29" t="s">
        <v>182</v>
      </c>
      <c r="B12" s="29"/>
      <c r="C12" s="30"/>
      <c r="D12" s="31"/>
      <c r="E12" s="250"/>
      <c r="F12" s="231"/>
      <c r="G12" s="231"/>
      <c r="H12" s="252"/>
      <c r="I12" s="254"/>
      <c r="J12" s="256"/>
    </row>
    <row r="13" spans="1:12" ht="14.25" customHeight="1" thickBot="1" x14ac:dyDescent="0.25">
      <c r="A13" s="29"/>
      <c r="B13" s="29"/>
      <c r="C13" s="30"/>
      <c r="D13" s="31"/>
      <c r="E13" s="32">
        <v>1</v>
      </c>
      <c r="F13" s="33">
        <v>2</v>
      </c>
      <c r="G13" s="33">
        <v>3</v>
      </c>
      <c r="H13" s="34">
        <v>4</v>
      </c>
      <c r="I13" s="35">
        <v>5</v>
      </c>
      <c r="J13" s="36">
        <v>6</v>
      </c>
    </row>
    <row r="14" spans="1:12" s="37" customFormat="1" ht="16.5" customHeight="1" x14ac:dyDescent="0.2">
      <c r="A14" s="37">
        <v>3</v>
      </c>
      <c r="C14" s="38"/>
      <c r="D14" s="39"/>
      <c r="E14" s="40" t="s">
        <v>183</v>
      </c>
      <c r="F14" s="41"/>
      <c r="G14" s="41"/>
      <c r="H14" s="42">
        <f>H15</f>
        <v>3447.9560000000001</v>
      </c>
      <c r="I14" s="43">
        <f>I15</f>
        <v>3114.4790000000003</v>
      </c>
      <c r="J14" s="44">
        <f>I14/H14*100</f>
        <v>90.328269850311315</v>
      </c>
    </row>
    <row r="15" spans="1:12" s="37" customFormat="1" ht="30.75" customHeight="1" x14ac:dyDescent="0.25">
      <c r="C15" s="38"/>
      <c r="D15" s="38"/>
      <c r="E15" s="45" t="s">
        <v>184</v>
      </c>
      <c r="F15" s="46"/>
      <c r="G15" s="46"/>
      <c r="H15" s="47">
        <f>H16+H20+H22+H24+H26+H31+H33</f>
        <v>3447.9560000000001</v>
      </c>
      <c r="I15" s="48">
        <f>I16+I20+I22+I24+I26+I31+I33</f>
        <v>3114.4790000000003</v>
      </c>
      <c r="J15" s="49">
        <f>I15/H15*100</f>
        <v>90.328269850311315</v>
      </c>
    </row>
    <row r="16" spans="1:12" s="37" customFormat="1" ht="16.5" customHeight="1" x14ac:dyDescent="0.25">
      <c r="A16" s="37">
        <v>4</v>
      </c>
      <c r="C16" s="38"/>
      <c r="D16" s="38"/>
      <c r="E16" s="50" t="s">
        <v>185</v>
      </c>
      <c r="F16" s="51" t="s">
        <v>186</v>
      </c>
      <c r="G16" s="46"/>
      <c r="H16" s="52">
        <f>H17+H18+H19</f>
        <v>1928.7</v>
      </c>
      <c r="I16" s="53">
        <f>I17+I18+I19</f>
        <v>1805.7</v>
      </c>
      <c r="J16" s="54">
        <f>I16/H16*100</f>
        <v>93.622647379063622</v>
      </c>
    </row>
    <row r="17" spans="2:10" ht="48" customHeight="1" x14ac:dyDescent="0.25">
      <c r="C17" s="26"/>
      <c r="D17" s="26"/>
      <c r="E17" s="45" t="s">
        <v>187</v>
      </c>
      <c r="F17" s="51" t="s">
        <v>186</v>
      </c>
      <c r="G17" s="55" t="s">
        <v>188</v>
      </c>
      <c r="H17" s="47">
        <v>1607</v>
      </c>
      <c r="I17" s="48">
        <v>1488.4</v>
      </c>
      <c r="J17" s="56">
        <f>I17/H17*100</f>
        <v>92.619788425637836</v>
      </c>
    </row>
    <row r="18" spans="2:10" ht="15.75" customHeight="1" x14ac:dyDescent="0.25">
      <c r="C18" s="26"/>
      <c r="D18" s="26"/>
      <c r="E18" s="50" t="s">
        <v>148</v>
      </c>
      <c r="F18" s="51" t="s">
        <v>186</v>
      </c>
      <c r="G18" s="51">
        <v>11</v>
      </c>
      <c r="H18" s="57">
        <v>4.4000000000000004</v>
      </c>
      <c r="I18" s="58">
        <v>0</v>
      </c>
      <c r="J18" s="59">
        <f t="shared" ref="J18:J34" si="0">I18/H18*100</f>
        <v>0</v>
      </c>
    </row>
    <row r="19" spans="2:10" ht="18" customHeight="1" x14ac:dyDescent="0.25">
      <c r="C19" s="26"/>
      <c r="D19" s="26"/>
      <c r="E19" s="45" t="s">
        <v>189</v>
      </c>
      <c r="F19" s="51" t="s">
        <v>186</v>
      </c>
      <c r="G19" s="51" t="s">
        <v>190</v>
      </c>
      <c r="H19" s="57">
        <v>317.3</v>
      </c>
      <c r="I19" s="58">
        <v>317.3</v>
      </c>
      <c r="J19" s="59">
        <f t="shared" si="0"/>
        <v>100</v>
      </c>
    </row>
    <row r="20" spans="2:10" ht="15.75" customHeight="1" x14ac:dyDescent="0.25">
      <c r="C20" s="26"/>
      <c r="D20" s="26"/>
      <c r="E20" s="45" t="s">
        <v>191</v>
      </c>
      <c r="F20" s="51" t="s">
        <v>192</v>
      </c>
      <c r="G20" s="51"/>
      <c r="H20" s="57">
        <f>H21</f>
        <v>86.8</v>
      </c>
      <c r="I20" s="58">
        <f>I21</f>
        <v>86.8</v>
      </c>
      <c r="J20" s="59">
        <f t="shared" si="0"/>
        <v>100</v>
      </c>
    </row>
    <row r="21" spans="2:10" ht="15.75" customHeight="1" x14ac:dyDescent="0.25">
      <c r="C21" s="26"/>
      <c r="D21" s="26"/>
      <c r="E21" s="45" t="s">
        <v>193</v>
      </c>
      <c r="F21" s="51" t="s">
        <v>192</v>
      </c>
      <c r="G21" s="51" t="s">
        <v>194</v>
      </c>
      <c r="H21" s="57">
        <v>86.8</v>
      </c>
      <c r="I21" s="58">
        <v>86.8</v>
      </c>
      <c r="J21" s="56">
        <f t="shared" si="0"/>
        <v>100</v>
      </c>
    </row>
    <row r="22" spans="2:10" ht="17.25" customHeight="1" x14ac:dyDescent="0.25">
      <c r="C22" s="26"/>
      <c r="D22" s="26"/>
      <c r="E22" s="45" t="s">
        <v>195</v>
      </c>
      <c r="F22" s="51" t="s">
        <v>194</v>
      </c>
      <c r="G22" s="51"/>
      <c r="H22" s="57">
        <f>H23</f>
        <v>68.599999999999994</v>
      </c>
      <c r="I22" s="60">
        <f>I23</f>
        <v>68.599999999999994</v>
      </c>
      <c r="J22" s="59">
        <f t="shared" si="0"/>
        <v>100</v>
      </c>
    </row>
    <row r="23" spans="2:10" ht="31.5" customHeight="1" x14ac:dyDescent="0.25">
      <c r="C23" s="26"/>
      <c r="D23" s="26"/>
      <c r="E23" s="45" t="s">
        <v>196</v>
      </c>
      <c r="F23" s="51" t="s">
        <v>194</v>
      </c>
      <c r="G23" s="51">
        <v>10</v>
      </c>
      <c r="H23" s="57">
        <v>68.599999999999994</v>
      </c>
      <c r="I23" s="60">
        <v>68.599999999999994</v>
      </c>
      <c r="J23" s="59">
        <f t="shared" si="0"/>
        <v>100</v>
      </c>
    </row>
    <row r="24" spans="2:10" ht="16.5" customHeight="1" x14ac:dyDescent="0.25">
      <c r="C24" s="26"/>
      <c r="D24" s="26"/>
      <c r="E24" s="45" t="s">
        <v>198</v>
      </c>
      <c r="F24" s="51" t="s">
        <v>188</v>
      </c>
      <c r="G24" s="51"/>
      <c r="H24" s="170">
        <f>H25</f>
        <v>414.87599999999998</v>
      </c>
      <c r="I24" s="60">
        <f>I25</f>
        <v>227.9</v>
      </c>
      <c r="J24" s="59">
        <f t="shared" si="0"/>
        <v>54.932076090205271</v>
      </c>
    </row>
    <row r="25" spans="2:10" ht="15.75" customHeight="1" x14ac:dyDescent="0.25">
      <c r="C25" s="26"/>
      <c r="D25" s="26"/>
      <c r="E25" s="45" t="s">
        <v>199</v>
      </c>
      <c r="F25" s="51" t="s">
        <v>188</v>
      </c>
      <c r="G25" s="51" t="s">
        <v>197</v>
      </c>
      <c r="H25" s="57">
        <v>414.87599999999998</v>
      </c>
      <c r="I25" s="58">
        <v>227.9</v>
      </c>
      <c r="J25" s="56">
        <f t="shared" si="0"/>
        <v>54.932076090205271</v>
      </c>
    </row>
    <row r="26" spans="2:10" ht="15.75" customHeight="1" x14ac:dyDescent="0.25">
      <c r="C26" s="26"/>
      <c r="D26" s="26"/>
      <c r="E26" s="45" t="s">
        <v>200</v>
      </c>
      <c r="F26" s="51" t="s">
        <v>201</v>
      </c>
      <c r="G26" s="51"/>
      <c r="H26" s="57">
        <f>H27+H28+H29+H30</f>
        <v>797.84500000000003</v>
      </c>
      <c r="I26" s="58">
        <f>I27+I28+I29+I30</f>
        <v>774.34399999999994</v>
      </c>
      <c r="J26" s="49">
        <f t="shared" si="0"/>
        <v>97.054440398824326</v>
      </c>
    </row>
    <row r="27" spans="2:10" ht="18" customHeight="1" x14ac:dyDescent="0.25">
      <c r="C27" s="26"/>
      <c r="D27" s="26"/>
      <c r="E27" s="45" t="s">
        <v>202</v>
      </c>
      <c r="F27" s="51" t="s">
        <v>201</v>
      </c>
      <c r="G27" s="51" t="s">
        <v>186</v>
      </c>
      <c r="H27" s="57">
        <v>188.345</v>
      </c>
      <c r="I27" s="58">
        <v>168.34399999999999</v>
      </c>
      <c r="J27" s="49">
        <f t="shared" si="0"/>
        <v>89.380657835355322</v>
      </c>
    </row>
    <row r="28" spans="2:10" ht="15.75" customHeight="1" x14ac:dyDescent="0.25">
      <c r="C28" s="26"/>
      <c r="D28" s="26"/>
      <c r="E28" s="45" t="s">
        <v>203</v>
      </c>
      <c r="F28" s="51" t="s">
        <v>201</v>
      </c>
      <c r="G28" s="51" t="s">
        <v>192</v>
      </c>
      <c r="H28" s="57">
        <v>9</v>
      </c>
      <c r="I28" s="58">
        <v>9</v>
      </c>
      <c r="J28" s="49">
        <f t="shared" si="0"/>
        <v>100</v>
      </c>
    </row>
    <row r="29" spans="2:10" ht="15.75" customHeight="1" x14ac:dyDescent="0.25">
      <c r="C29" s="26"/>
      <c r="D29" s="26"/>
      <c r="E29" s="45" t="s">
        <v>204</v>
      </c>
      <c r="F29" s="51" t="s">
        <v>201</v>
      </c>
      <c r="G29" s="51" t="s">
        <v>194</v>
      </c>
      <c r="H29" s="57">
        <v>500.6</v>
      </c>
      <c r="I29" s="58">
        <v>497.1</v>
      </c>
      <c r="J29" s="49">
        <f t="shared" si="0"/>
        <v>99.300838993208146</v>
      </c>
    </row>
    <row r="30" spans="2:10" ht="15" x14ac:dyDescent="0.25">
      <c r="B30" s="26"/>
      <c r="C30" s="26"/>
      <c r="D30" s="26"/>
      <c r="E30" s="50" t="s">
        <v>205</v>
      </c>
      <c r="F30" s="51" t="s">
        <v>201</v>
      </c>
      <c r="G30" s="51" t="s">
        <v>201</v>
      </c>
      <c r="H30" s="57">
        <v>99.9</v>
      </c>
      <c r="I30" s="58">
        <v>99.9</v>
      </c>
      <c r="J30" s="49">
        <f t="shared" si="0"/>
        <v>100</v>
      </c>
    </row>
    <row r="31" spans="2:10" ht="16.5" customHeight="1" x14ac:dyDescent="0.25">
      <c r="C31" s="26"/>
      <c r="D31" s="26"/>
      <c r="E31" s="50" t="s">
        <v>206</v>
      </c>
      <c r="F31" s="55" t="s">
        <v>139</v>
      </c>
      <c r="G31" s="46"/>
      <c r="H31" s="61">
        <f>H32</f>
        <v>149.19</v>
      </c>
      <c r="I31" s="62">
        <f>I32</f>
        <v>149.19</v>
      </c>
      <c r="J31" s="59">
        <f t="shared" si="0"/>
        <v>100</v>
      </c>
    </row>
    <row r="32" spans="2:10" ht="15.75" customHeight="1" x14ac:dyDescent="0.25">
      <c r="C32" s="26"/>
      <c r="D32" s="26"/>
      <c r="E32" s="50" t="s">
        <v>155</v>
      </c>
      <c r="F32" s="55">
        <v>10</v>
      </c>
      <c r="G32" s="55" t="s">
        <v>186</v>
      </c>
      <c r="H32" s="63">
        <v>149.19</v>
      </c>
      <c r="I32" s="64">
        <v>149.19</v>
      </c>
      <c r="J32" s="59">
        <f t="shared" si="0"/>
        <v>100</v>
      </c>
    </row>
    <row r="33" spans="2:10" ht="15.75" x14ac:dyDescent="0.25">
      <c r="B33" s="26"/>
      <c r="C33" s="26"/>
      <c r="D33" s="26"/>
      <c r="E33" s="112" t="s">
        <v>158</v>
      </c>
      <c r="F33" s="55" t="s">
        <v>190</v>
      </c>
      <c r="G33" s="46"/>
      <c r="H33" s="61">
        <f>H34</f>
        <v>1.9450000000000001</v>
      </c>
      <c r="I33" s="62">
        <f>I34</f>
        <v>1.9450000000000001</v>
      </c>
      <c r="J33" s="59">
        <f t="shared" si="0"/>
        <v>100</v>
      </c>
    </row>
    <row r="34" spans="2:10" ht="32.25" thickBot="1" x14ac:dyDescent="0.3">
      <c r="B34" s="26"/>
      <c r="C34" s="26"/>
      <c r="D34" s="26"/>
      <c r="E34" s="204" t="s">
        <v>260</v>
      </c>
      <c r="F34" s="205" t="s">
        <v>190</v>
      </c>
      <c r="G34" s="205" t="s">
        <v>186</v>
      </c>
      <c r="H34" s="206">
        <v>1.9450000000000001</v>
      </c>
      <c r="I34" s="207">
        <v>1.9450000000000001</v>
      </c>
      <c r="J34" s="208">
        <f t="shared" si="0"/>
        <v>100</v>
      </c>
    </row>
    <row r="35" spans="2:10" ht="18.75" customHeight="1" x14ac:dyDescent="0.2">
      <c r="D35" s="26"/>
      <c r="E35" s="65"/>
      <c r="F35" s="203"/>
      <c r="G35" s="203"/>
      <c r="H35" s="26"/>
      <c r="I35" s="26"/>
      <c r="J35" s="26"/>
    </row>
  </sheetData>
  <mergeCells count="15">
    <mergeCell ref="E9:J9"/>
    <mergeCell ref="I10:J10"/>
    <mergeCell ref="E11:E12"/>
    <mergeCell ref="F11:F12"/>
    <mergeCell ref="G11:G12"/>
    <mergeCell ref="H11:H12"/>
    <mergeCell ref="I11:I12"/>
    <mergeCell ref="J11:J12"/>
    <mergeCell ref="E7:J7"/>
    <mergeCell ref="E1:G1"/>
    <mergeCell ref="G2:J2"/>
    <mergeCell ref="E3:J3"/>
    <mergeCell ref="E4:J4"/>
    <mergeCell ref="E5:J5"/>
    <mergeCell ref="H6:J6"/>
  </mergeCells>
  <conditionalFormatting sqref="F14:G14">
    <cfRule type="expression" dxfId="19" priority="1" stopIfTrue="1">
      <formula>$F14=""</formula>
    </cfRule>
    <cfRule type="expression" dxfId="18" priority="2" stopIfTrue="1">
      <formula>$G14&lt;&gt;""</formula>
    </cfRule>
  </conditionalFormatting>
  <conditionalFormatting sqref="G14:G16 F14:F15">
    <cfRule type="expression" dxfId="17" priority="3" stopIfTrue="1">
      <formula>$G14=""</formula>
    </cfRule>
    <cfRule type="expression" dxfId="16" priority="4" stopIfTrue="1">
      <formula>#REF!&lt;&gt;""</formula>
    </cfRule>
  </conditionalFormatting>
  <pageMargins left="0.51181102362204722" right="0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148"/>
  <sheetViews>
    <sheetView view="pageBreakPreview" topLeftCell="B2" zoomScaleNormal="100" zoomScaleSheetLayoutView="100" workbookViewId="0">
      <selection activeCell="L120" sqref="L120"/>
    </sheetView>
  </sheetViews>
  <sheetFormatPr defaultRowHeight="12.75" x14ac:dyDescent="0.2"/>
  <cols>
    <col min="1" max="1" width="0.5703125" style="79" hidden="1" customWidth="1"/>
    <col min="2" max="2" width="0.5703125" style="79" customWidth="1"/>
    <col min="3" max="3" width="55.140625" style="162" customWidth="1"/>
    <col min="4" max="4" width="5.42578125" style="162" customWidth="1"/>
    <col min="5" max="5" width="4" style="90" customWidth="1"/>
    <col min="6" max="6" width="4.5703125" style="90" customWidth="1"/>
    <col min="7" max="7" width="4.7109375" style="90" customWidth="1"/>
    <col min="8" max="8" width="4.140625" style="90" customWidth="1"/>
    <col min="9" max="9" width="4.7109375" style="90" customWidth="1"/>
    <col min="10" max="10" width="6.85546875" style="90" customWidth="1"/>
    <col min="11" max="11" width="4.5703125" style="90" customWidth="1"/>
    <col min="12" max="12" width="11" style="79" customWidth="1"/>
    <col min="13" max="13" width="10.140625" style="79" customWidth="1"/>
    <col min="14" max="14" width="10.85546875" style="79" customWidth="1"/>
    <col min="15" max="256" width="9.140625" style="79"/>
    <col min="257" max="257" width="0" style="79" hidden="1" customWidth="1"/>
    <col min="258" max="258" width="0.5703125" style="79" customWidth="1"/>
    <col min="259" max="259" width="59.5703125" style="79" customWidth="1"/>
    <col min="260" max="260" width="5.42578125" style="79" customWidth="1"/>
    <col min="261" max="261" width="4" style="79" customWidth="1"/>
    <col min="262" max="262" width="4.5703125" style="79" customWidth="1"/>
    <col min="263" max="263" width="4.7109375" style="79" customWidth="1"/>
    <col min="264" max="264" width="4.140625" style="79" customWidth="1"/>
    <col min="265" max="265" width="4.7109375" style="79" customWidth="1"/>
    <col min="266" max="266" width="6.85546875" style="79" customWidth="1"/>
    <col min="267" max="267" width="4.5703125" style="79" customWidth="1"/>
    <col min="268" max="268" width="11" style="79" customWidth="1"/>
    <col min="269" max="269" width="10.140625" style="79" customWidth="1"/>
    <col min="270" max="270" width="10.85546875" style="79" customWidth="1"/>
    <col min="271" max="512" width="9.140625" style="79"/>
    <col min="513" max="513" width="0" style="79" hidden="1" customWidth="1"/>
    <col min="514" max="514" width="0.5703125" style="79" customWidth="1"/>
    <col min="515" max="515" width="59.5703125" style="79" customWidth="1"/>
    <col min="516" max="516" width="5.42578125" style="79" customWidth="1"/>
    <col min="517" max="517" width="4" style="79" customWidth="1"/>
    <col min="518" max="518" width="4.5703125" style="79" customWidth="1"/>
    <col min="519" max="519" width="4.7109375" style="79" customWidth="1"/>
    <col min="520" max="520" width="4.140625" style="79" customWidth="1"/>
    <col min="521" max="521" width="4.7109375" style="79" customWidth="1"/>
    <col min="522" max="522" width="6.85546875" style="79" customWidth="1"/>
    <col min="523" max="523" width="4.5703125" style="79" customWidth="1"/>
    <col min="524" max="524" width="11" style="79" customWidth="1"/>
    <col min="525" max="525" width="10.140625" style="79" customWidth="1"/>
    <col min="526" max="526" width="10.85546875" style="79" customWidth="1"/>
    <col min="527" max="768" width="9.140625" style="79"/>
    <col min="769" max="769" width="0" style="79" hidden="1" customWidth="1"/>
    <col min="770" max="770" width="0.5703125" style="79" customWidth="1"/>
    <col min="771" max="771" width="59.5703125" style="79" customWidth="1"/>
    <col min="772" max="772" width="5.42578125" style="79" customWidth="1"/>
    <col min="773" max="773" width="4" style="79" customWidth="1"/>
    <col min="774" max="774" width="4.5703125" style="79" customWidth="1"/>
    <col min="775" max="775" width="4.7109375" style="79" customWidth="1"/>
    <col min="776" max="776" width="4.140625" style="79" customWidth="1"/>
    <col min="777" max="777" width="4.7109375" style="79" customWidth="1"/>
    <col min="778" max="778" width="6.85546875" style="79" customWidth="1"/>
    <col min="779" max="779" width="4.5703125" style="79" customWidth="1"/>
    <col min="780" max="780" width="11" style="79" customWidth="1"/>
    <col min="781" max="781" width="10.140625" style="79" customWidth="1"/>
    <col min="782" max="782" width="10.85546875" style="79" customWidth="1"/>
    <col min="783" max="1024" width="9.140625" style="79"/>
    <col min="1025" max="1025" width="0" style="79" hidden="1" customWidth="1"/>
    <col min="1026" max="1026" width="0.5703125" style="79" customWidth="1"/>
    <col min="1027" max="1027" width="59.5703125" style="79" customWidth="1"/>
    <col min="1028" max="1028" width="5.42578125" style="79" customWidth="1"/>
    <col min="1029" max="1029" width="4" style="79" customWidth="1"/>
    <col min="1030" max="1030" width="4.5703125" style="79" customWidth="1"/>
    <col min="1031" max="1031" width="4.7109375" style="79" customWidth="1"/>
    <col min="1032" max="1032" width="4.140625" style="79" customWidth="1"/>
    <col min="1033" max="1033" width="4.7109375" style="79" customWidth="1"/>
    <col min="1034" max="1034" width="6.85546875" style="79" customWidth="1"/>
    <col min="1035" max="1035" width="4.5703125" style="79" customWidth="1"/>
    <col min="1036" max="1036" width="11" style="79" customWidth="1"/>
    <col min="1037" max="1037" width="10.140625" style="79" customWidth="1"/>
    <col min="1038" max="1038" width="10.85546875" style="79" customWidth="1"/>
    <col min="1039" max="1280" width="9.140625" style="79"/>
    <col min="1281" max="1281" width="0" style="79" hidden="1" customWidth="1"/>
    <col min="1282" max="1282" width="0.5703125" style="79" customWidth="1"/>
    <col min="1283" max="1283" width="59.5703125" style="79" customWidth="1"/>
    <col min="1284" max="1284" width="5.42578125" style="79" customWidth="1"/>
    <col min="1285" max="1285" width="4" style="79" customWidth="1"/>
    <col min="1286" max="1286" width="4.5703125" style="79" customWidth="1"/>
    <col min="1287" max="1287" width="4.7109375" style="79" customWidth="1"/>
    <col min="1288" max="1288" width="4.140625" style="79" customWidth="1"/>
    <col min="1289" max="1289" width="4.7109375" style="79" customWidth="1"/>
    <col min="1290" max="1290" width="6.85546875" style="79" customWidth="1"/>
    <col min="1291" max="1291" width="4.5703125" style="79" customWidth="1"/>
    <col min="1292" max="1292" width="11" style="79" customWidth="1"/>
    <col min="1293" max="1293" width="10.140625" style="79" customWidth="1"/>
    <col min="1294" max="1294" width="10.85546875" style="79" customWidth="1"/>
    <col min="1295" max="1536" width="9.140625" style="79"/>
    <col min="1537" max="1537" width="0" style="79" hidden="1" customWidth="1"/>
    <col min="1538" max="1538" width="0.5703125" style="79" customWidth="1"/>
    <col min="1539" max="1539" width="59.5703125" style="79" customWidth="1"/>
    <col min="1540" max="1540" width="5.42578125" style="79" customWidth="1"/>
    <col min="1541" max="1541" width="4" style="79" customWidth="1"/>
    <col min="1542" max="1542" width="4.5703125" style="79" customWidth="1"/>
    <col min="1543" max="1543" width="4.7109375" style="79" customWidth="1"/>
    <col min="1544" max="1544" width="4.140625" style="79" customWidth="1"/>
    <col min="1545" max="1545" width="4.7109375" style="79" customWidth="1"/>
    <col min="1546" max="1546" width="6.85546875" style="79" customWidth="1"/>
    <col min="1547" max="1547" width="4.5703125" style="79" customWidth="1"/>
    <col min="1548" max="1548" width="11" style="79" customWidth="1"/>
    <col min="1549" max="1549" width="10.140625" style="79" customWidth="1"/>
    <col min="1550" max="1550" width="10.85546875" style="79" customWidth="1"/>
    <col min="1551" max="1792" width="9.140625" style="79"/>
    <col min="1793" max="1793" width="0" style="79" hidden="1" customWidth="1"/>
    <col min="1794" max="1794" width="0.5703125" style="79" customWidth="1"/>
    <col min="1795" max="1795" width="59.5703125" style="79" customWidth="1"/>
    <col min="1796" max="1796" width="5.42578125" style="79" customWidth="1"/>
    <col min="1797" max="1797" width="4" style="79" customWidth="1"/>
    <col min="1798" max="1798" width="4.5703125" style="79" customWidth="1"/>
    <col min="1799" max="1799" width="4.7109375" style="79" customWidth="1"/>
    <col min="1800" max="1800" width="4.140625" style="79" customWidth="1"/>
    <col min="1801" max="1801" width="4.7109375" style="79" customWidth="1"/>
    <col min="1802" max="1802" width="6.85546875" style="79" customWidth="1"/>
    <col min="1803" max="1803" width="4.5703125" style="79" customWidth="1"/>
    <col min="1804" max="1804" width="11" style="79" customWidth="1"/>
    <col min="1805" max="1805" width="10.140625" style="79" customWidth="1"/>
    <col min="1806" max="1806" width="10.85546875" style="79" customWidth="1"/>
    <col min="1807" max="2048" width="9.140625" style="79"/>
    <col min="2049" max="2049" width="0" style="79" hidden="1" customWidth="1"/>
    <col min="2050" max="2050" width="0.5703125" style="79" customWidth="1"/>
    <col min="2051" max="2051" width="59.5703125" style="79" customWidth="1"/>
    <col min="2052" max="2052" width="5.42578125" style="79" customWidth="1"/>
    <col min="2053" max="2053" width="4" style="79" customWidth="1"/>
    <col min="2054" max="2054" width="4.5703125" style="79" customWidth="1"/>
    <col min="2055" max="2055" width="4.7109375" style="79" customWidth="1"/>
    <col min="2056" max="2056" width="4.140625" style="79" customWidth="1"/>
    <col min="2057" max="2057" width="4.7109375" style="79" customWidth="1"/>
    <col min="2058" max="2058" width="6.85546875" style="79" customWidth="1"/>
    <col min="2059" max="2059" width="4.5703125" style="79" customWidth="1"/>
    <col min="2060" max="2060" width="11" style="79" customWidth="1"/>
    <col min="2061" max="2061" width="10.140625" style="79" customWidth="1"/>
    <col min="2062" max="2062" width="10.85546875" style="79" customWidth="1"/>
    <col min="2063" max="2304" width="9.140625" style="79"/>
    <col min="2305" max="2305" width="0" style="79" hidden="1" customWidth="1"/>
    <col min="2306" max="2306" width="0.5703125" style="79" customWidth="1"/>
    <col min="2307" max="2307" width="59.5703125" style="79" customWidth="1"/>
    <col min="2308" max="2308" width="5.42578125" style="79" customWidth="1"/>
    <col min="2309" max="2309" width="4" style="79" customWidth="1"/>
    <col min="2310" max="2310" width="4.5703125" style="79" customWidth="1"/>
    <col min="2311" max="2311" width="4.7109375" style="79" customWidth="1"/>
    <col min="2312" max="2312" width="4.140625" style="79" customWidth="1"/>
    <col min="2313" max="2313" width="4.7109375" style="79" customWidth="1"/>
    <col min="2314" max="2314" width="6.85546875" style="79" customWidth="1"/>
    <col min="2315" max="2315" width="4.5703125" style="79" customWidth="1"/>
    <col min="2316" max="2316" width="11" style="79" customWidth="1"/>
    <col min="2317" max="2317" width="10.140625" style="79" customWidth="1"/>
    <col min="2318" max="2318" width="10.85546875" style="79" customWidth="1"/>
    <col min="2319" max="2560" width="9.140625" style="79"/>
    <col min="2561" max="2561" width="0" style="79" hidden="1" customWidth="1"/>
    <col min="2562" max="2562" width="0.5703125" style="79" customWidth="1"/>
    <col min="2563" max="2563" width="59.5703125" style="79" customWidth="1"/>
    <col min="2564" max="2564" width="5.42578125" style="79" customWidth="1"/>
    <col min="2565" max="2565" width="4" style="79" customWidth="1"/>
    <col min="2566" max="2566" width="4.5703125" style="79" customWidth="1"/>
    <col min="2567" max="2567" width="4.7109375" style="79" customWidth="1"/>
    <col min="2568" max="2568" width="4.140625" style="79" customWidth="1"/>
    <col min="2569" max="2569" width="4.7109375" style="79" customWidth="1"/>
    <col min="2570" max="2570" width="6.85546875" style="79" customWidth="1"/>
    <col min="2571" max="2571" width="4.5703125" style="79" customWidth="1"/>
    <col min="2572" max="2572" width="11" style="79" customWidth="1"/>
    <col min="2573" max="2573" width="10.140625" style="79" customWidth="1"/>
    <col min="2574" max="2574" width="10.85546875" style="79" customWidth="1"/>
    <col min="2575" max="2816" width="9.140625" style="79"/>
    <col min="2817" max="2817" width="0" style="79" hidden="1" customWidth="1"/>
    <col min="2818" max="2818" width="0.5703125" style="79" customWidth="1"/>
    <col min="2819" max="2819" width="59.5703125" style="79" customWidth="1"/>
    <col min="2820" max="2820" width="5.42578125" style="79" customWidth="1"/>
    <col min="2821" max="2821" width="4" style="79" customWidth="1"/>
    <col min="2822" max="2822" width="4.5703125" style="79" customWidth="1"/>
    <col min="2823" max="2823" width="4.7109375" style="79" customWidth="1"/>
    <col min="2824" max="2824" width="4.140625" style="79" customWidth="1"/>
    <col min="2825" max="2825" width="4.7109375" style="79" customWidth="1"/>
    <col min="2826" max="2826" width="6.85546875" style="79" customWidth="1"/>
    <col min="2827" max="2827" width="4.5703125" style="79" customWidth="1"/>
    <col min="2828" max="2828" width="11" style="79" customWidth="1"/>
    <col min="2829" max="2829" width="10.140625" style="79" customWidth="1"/>
    <col min="2830" max="2830" width="10.85546875" style="79" customWidth="1"/>
    <col min="2831" max="3072" width="9.140625" style="79"/>
    <col min="3073" max="3073" width="0" style="79" hidden="1" customWidth="1"/>
    <col min="3074" max="3074" width="0.5703125" style="79" customWidth="1"/>
    <col min="3075" max="3075" width="59.5703125" style="79" customWidth="1"/>
    <col min="3076" max="3076" width="5.42578125" style="79" customWidth="1"/>
    <col min="3077" max="3077" width="4" style="79" customWidth="1"/>
    <col min="3078" max="3078" width="4.5703125" style="79" customWidth="1"/>
    <col min="3079" max="3079" width="4.7109375" style="79" customWidth="1"/>
    <col min="3080" max="3080" width="4.140625" style="79" customWidth="1"/>
    <col min="3081" max="3081" width="4.7109375" style="79" customWidth="1"/>
    <col min="3082" max="3082" width="6.85546875" style="79" customWidth="1"/>
    <col min="3083" max="3083" width="4.5703125" style="79" customWidth="1"/>
    <col min="3084" max="3084" width="11" style="79" customWidth="1"/>
    <col min="3085" max="3085" width="10.140625" style="79" customWidth="1"/>
    <col min="3086" max="3086" width="10.85546875" style="79" customWidth="1"/>
    <col min="3087" max="3328" width="9.140625" style="79"/>
    <col min="3329" max="3329" width="0" style="79" hidden="1" customWidth="1"/>
    <col min="3330" max="3330" width="0.5703125" style="79" customWidth="1"/>
    <col min="3331" max="3331" width="59.5703125" style="79" customWidth="1"/>
    <col min="3332" max="3332" width="5.42578125" style="79" customWidth="1"/>
    <col min="3333" max="3333" width="4" style="79" customWidth="1"/>
    <col min="3334" max="3334" width="4.5703125" style="79" customWidth="1"/>
    <col min="3335" max="3335" width="4.7109375" style="79" customWidth="1"/>
    <col min="3336" max="3336" width="4.140625" style="79" customWidth="1"/>
    <col min="3337" max="3337" width="4.7109375" style="79" customWidth="1"/>
    <col min="3338" max="3338" width="6.85546875" style="79" customWidth="1"/>
    <col min="3339" max="3339" width="4.5703125" style="79" customWidth="1"/>
    <col min="3340" max="3340" width="11" style="79" customWidth="1"/>
    <col min="3341" max="3341" width="10.140625" style="79" customWidth="1"/>
    <col min="3342" max="3342" width="10.85546875" style="79" customWidth="1"/>
    <col min="3343" max="3584" width="9.140625" style="79"/>
    <col min="3585" max="3585" width="0" style="79" hidden="1" customWidth="1"/>
    <col min="3586" max="3586" width="0.5703125" style="79" customWidth="1"/>
    <col min="3587" max="3587" width="59.5703125" style="79" customWidth="1"/>
    <col min="3588" max="3588" width="5.42578125" style="79" customWidth="1"/>
    <col min="3589" max="3589" width="4" style="79" customWidth="1"/>
    <col min="3590" max="3590" width="4.5703125" style="79" customWidth="1"/>
    <col min="3591" max="3591" width="4.7109375" style="79" customWidth="1"/>
    <col min="3592" max="3592" width="4.140625" style="79" customWidth="1"/>
    <col min="3593" max="3593" width="4.7109375" style="79" customWidth="1"/>
    <col min="3594" max="3594" width="6.85546875" style="79" customWidth="1"/>
    <col min="3595" max="3595" width="4.5703125" style="79" customWidth="1"/>
    <col min="3596" max="3596" width="11" style="79" customWidth="1"/>
    <col min="3597" max="3597" width="10.140625" style="79" customWidth="1"/>
    <col min="3598" max="3598" width="10.85546875" style="79" customWidth="1"/>
    <col min="3599" max="3840" width="9.140625" style="79"/>
    <col min="3841" max="3841" width="0" style="79" hidden="1" customWidth="1"/>
    <col min="3842" max="3842" width="0.5703125" style="79" customWidth="1"/>
    <col min="3843" max="3843" width="59.5703125" style="79" customWidth="1"/>
    <col min="3844" max="3844" width="5.42578125" style="79" customWidth="1"/>
    <col min="3845" max="3845" width="4" style="79" customWidth="1"/>
    <col min="3846" max="3846" width="4.5703125" style="79" customWidth="1"/>
    <col min="3847" max="3847" width="4.7109375" style="79" customWidth="1"/>
    <col min="3848" max="3848" width="4.140625" style="79" customWidth="1"/>
    <col min="3849" max="3849" width="4.7109375" style="79" customWidth="1"/>
    <col min="3850" max="3850" width="6.85546875" style="79" customWidth="1"/>
    <col min="3851" max="3851" width="4.5703125" style="79" customWidth="1"/>
    <col min="3852" max="3852" width="11" style="79" customWidth="1"/>
    <col min="3853" max="3853" width="10.140625" style="79" customWidth="1"/>
    <col min="3854" max="3854" width="10.85546875" style="79" customWidth="1"/>
    <col min="3855" max="4096" width="9.140625" style="79"/>
    <col min="4097" max="4097" width="0" style="79" hidden="1" customWidth="1"/>
    <col min="4098" max="4098" width="0.5703125" style="79" customWidth="1"/>
    <col min="4099" max="4099" width="59.5703125" style="79" customWidth="1"/>
    <col min="4100" max="4100" width="5.42578125" style="79" customWidth="1"/>
    <col min="4101" max="4101" width="4" style="79" customWidth="1"/>
    <col min="4102" max="4102" width="4.5703125" style="79" customWidth="1"/>
    <col min="4103" max="4103" width="4.7109375" style="79" customWidth="1"/>
    <col min="4104" max="4104" width="4.140625" style="79" customWidth="1"/>
    <col min="4105" max="4105" width="4.7109375" style="79" customWidth="1"/>
    <col min="4106" max="4106" width="6.85546875" style="79" customWidth="1"/>
    <col min="4107" max="4107" width="4.5703125" style="79" customWidth="1"/>
    <col min="4108" max="4108" width="11" style="79" customWidth="1"/>
    <col min="4109" max="4109" width="10.140625" style="79" customWidth="1"/>
    <col min="4110" max="4110" width="10.85546875" style="79" customWidth="1"/>
    <col min="4111" max="4352" width="9.140625" style="79"/>
    <col min="4353" max="4353" width="0" style="79" hidden="1" customWidth="1"/>
    <col min="4354" max="4354" width="0.5703125" style="79" customWidth="1"/>
    <col min="4355" max="4355" width="59.5703125" style="79" customWidth="1"/>
    <col min="4356" max="4356" width="5.42578125" style="79" customWidth="1"/>
    <col min="4357" max="4357" width="4" style="79" customWidth="1"/>
    <col min="4358" max="4358" width="4.5703125" style="79" customWidth="1"/>
    <col min="4359" max="4359" width="4.7109375" style="79" customWidth="1"/>
    <col min="4360" max="4360" width="4.140625" style="79" customWidth="1"/>
    <col min="4361" max="4361" width="4.7109375" style="79" customWidth="1"/>
    <col min="4362" max="4362" width="6.85546875" style="79" customWidth="1"/>
    <col min="4363" max="4363" width="4.5703125" style="79" customWidth="1"/>
    <col min="4364" max="4364" width="11" style="79" customWidth="1"/>
    <col min="4365" max="4365" width="10.140625" style="79" customWidth="1"/>
    <col min="4366" max="4366" width="10.85546875" style="79" customWidth="1"/>
    <col min="4367" max="4608" width="9.140625" style="79"/>
    <col min="4609" max="4609" width="0" style="79" hidden="1" customWidth="1"/>
    <col min="4610" max="4610" width="0.5703125" style="79" customWidth="1"/>
    <col min="4611" max="4611" width="59.5703125" style="79" customWidth="1"/>
    <col min="4612" max="4612" width="5.42578125" style="79" customWidth="1"/>
    <col min="4613" max="4613" width="4" style="79" customWidth="1"/>
    <col min="4614" max="4614" width="4.5703125" style="79" customWidth="1"/>
    <col min="4615" max="4615" width="4.7109375" style="79" customWidth="1"/>
    <col min="4616" max="4616" width="4.140625" style="79" customWidth="1"/>
    <col min="4617" max="4617" width="4.7109375" style="79" customWidth="1"/>
    <col min="4618" max="4618" width="6.85546875" style="79" customWidth="1"/>
    <col min="4619" max="4619" width="4.5703125" style="79" customWidth="1"/>
    <col min="4620" max="4620" width="11" style="79" customWidth="1"/>
    <col min="4621" max="4621" width="10.140625" style="79" customWidth="1"/>
    <col min="4622" max="4622" width="10.85546875" style="79" customWidth="1"/>
    <col min="4623" max="4864" width="9.140625" style="79"/>
    <col min="4865" max="4865" width="0" style="79" hidden="1" customWidth="1"/>
    <col min="4866" max="4866" width="0.5703125" style="79" customWidth="1"/>
    <col min="4867" max="4867" width="59.5703125" style="79" customWidth="1"/>
    <col min="4868" max="4868" width="5.42578125" style="79" customWidth="1"/>
    <col min="4869" max="4869" width="4" style="79" customWidth="1"/>
    <col min="4870" max="4870" width="4.5703125" style="79" customWidth="1"/>
    <col min="4871" max="4871" width="4.7109375" style="79" customWidth="1"/>
    <col min="4872" max="4872" width="4.140625" style="79" customWidth="1"/>
    <col min="4873" max="4873" width="4.7109375" style="79" customWidth="1"/>
    <col min="4874" max="4874" width="6.85546875" style="79" customWidth="1"/>
    <col min="4875" max="4875" width="4.5703125" style="79" customWidth="1"/>
    <col min="4876" max="4876" width="11" style="79" customWidth="1"/>
    <col min="4877" max="4877" width="10.140625" style="79" customWidth="1"/>
    <col min="4878" max="4878" width="10.85546875" style="79" customWidth="1"/>
    <col min="4879" max="5120" width="9.140625" style="79"/>
    <col min="5121" max="5121" width="0" style="79" hidden="1" customWidth="1"/>
    <col min="5122" max="5122" width="0.5703125" style="79" customWidth="1"/>
    <col min="5123" max="5123" width="59.5703125" style="79" customWidth="1"/>
    <col min="5124" max="5124" width="5.42578125" style="79" customWidth="1"/>
    <col min="5125" max="5125" width="4" style="79" customWidth="1"/>
    <col min="5126" max="5126" width="4.5703125" style="79" customWidth="1"/>
    <col min="5127" max="5127" width="4.7109375" style="79" customWidth="1"/>
    <col min="5128" max="5128" width="4.140625" style="79" customWidth="1"/>
    <col min="5129" max="5129" width="4.7109375" style="79" customWidth="1"/>
    <col min="5130" max="5130" width="6.85546875" style="79" customWidth="1"/>
    <col min="5131" max="5131" width="4.5703125" style="79" customWidth="1"/>
    <col min="5132" max="5132" width="11" style="79" customWidth="1"/>
    <col min="5133" max="5133" width="10.140625" style="79" customWidth="1"/>
    <col min="5134" max="5134" width="10.85546875" style="79" customWidth="1"/>
    <col min="5135" max="5376" width="9.140625" style="79"/>
    <col min="5377" max="5377" width="0" style="79" hidden="1" customWidth="1"/>
    <col min="5378" max="5378" width="0.5703125" style="79" customWidth="1"/>
    <col min="5379" max="5379" width="59.5703125" style="79" customWidth="1"/>
    <col min="5380" max="5380" width="5.42578125" style="79" customWidth="1"/>
    <col min="5381" max="5381" width="4" style="79" customWidth="1"/>
    <col min="5382" max="5382" width="4.5703125" style="79" customWidth="1"/>
    <col min="5383" max="5383" width="4.7109375" style="79" customWidth="1"/>
    <col min="5384" max="5384" width="4.140625" style="79" customWidth="1"/>
    <col min="5385" max="5385" width="4.7109375" style="79" customWidth="1"/>
    <col min="5386" max="5386" width="6.85546875" style="79" customWidth="1"/>
    <col min="5387" max="5387" width="4.5703125" style="79" customWidth="1"/>
    <col min="5388" max="5388" width="11" style="79" customWidth="1"/>
    <col min="5389" max="5389" width="10.140625" style="79" customWidth="1"/>
    <col min="5390" max="5390" width="10.85546875" style="79" customWidth="1"/>
    <col min="5391" max="5632" width="9.140625" style="79"/>
    <col min="5633" max="5633" width="0" style="79" hidden="1" customWidth="1"/>
    <col min="5634" max="5634" width="0.5703125" style="79" customWidth="1"/>
    <col min="5635" max="5635" width="59.5703125" style="79" customWidth="1"/>
    <col min="5636" max="5636" width="5.42578125" style="79" customWidth="1"/>
    <col min="5637" max="5637" width="4" style="79" customWidth="1"/>
    <col min="5638" max="5638" width="4.5703125" style="79" customWidth="1"/>
    <col min="5639" max="5639" width="4.7109375" style="79" customWidth="1"/>
    <col min="5640" max="5640" width="4.140625" style="79" customWidth="1"/>
    <col min="5641" max="5641" width="4.7109375" style="79" customWidth="1"/>
    <col min="5642" max="5642" width="6.85546875" style="79" customWidth="1"/>
    <col min="5643" max="5643" width="4.5703125" style="79" customWidth="1"/>
    <col min="5644" max="5644" width="11" style="79" customWidth="1"/>
    <col min="5645" max="5645" width="10.140625" style="79" customWidth="1"/>
    <col min="5646" max="5646" width="10.85546875" style="79" customWidth="1"/>
    <col min="5647" max="5888" width="9.140625" style="79"/>
    <col min="5889" max="5889" width="0" style="79" hidden="1" customWidth="1"/>
    <col min="5890" max="5890" width="0.5703125" style="79" customWidth="1"/>
    <col min="5891" max="5891" width="59.5703125" style="79" customWidth="1"/>
    <col min="5892" max="5892" width="5.42578125" style="79" customWidth="1"/>
    <col min="5893" max="5893" width="4" style="79" customWidth="1"/>
    <col min="5894" max="5894" width="4.5703125" style="79" customWidth="1"/>
    <col min="5895" max="5895" width="4.7109375" style="79" customWidth="1"/>
    <col min="5896" max="5896" width="4.140625" style="79" customWidth="1"/>
    <col min="5897" max="5897" width="4.7109375" style="79" customWidth="1"/>
    <col min="5898" max="5898" width="6.85546875" style="79" customWidth="1"/>
    <col min="5899" max="5899" width="4.5703125" style="79" customWidth="1"/>
    <col min="5900" max="5900" width="11" style="79" customWidth="1"/>
    <col min="5901" max="5901" width="10.140625" style="79" customWidth="1"/>
    <col min="5902" max="5902" width="10.85546875" style="79" customWidth="1"/>
    <col min="5903" max="6144" width="9.140625" style="79"/>
    <col min="6145" max="6145" width="0" style="79" hidden="1" customWidth="1"/>
    <col min="6146" max="6146" width="0.5703125" style="79" customWidth="1"/>
    <col min="6147" max="6147" width="59.5703125" style="79" customWidth="1"/>
    <col min="6148" max="6148" width="5.42578125" style="79" customWidth="1"/>
    <col min="6149" max="6149" width="4" style="79" customWidth="1"/>
    <col min="6150" max="6150" width="4.5703125" style="79" customWidth="1"/>
    <col min="6151" max="6151" width="4.7109375" style="79" customWidth="1"/>
    <col min="6152" max="6152" width="4.140625" style="79" customWidth="1"/>
    <col min="6153" max="6153" width="4.7109375" style="79" customWidth="1"/>
    <col min="6154" max="6154" width="6.85546875" style="79" customWidth="1"/>
    <col min="6155" max="6155" width="4.5703125" style="79" customWidth="1"/>
    <col min="6156" max="6156" width="11" style="79" customWidth="1"/>
    <col min="6157" max="6157" width="10.140625" style="79" customWidth="1"/>
    <col min="6158" max="6158" width="10.85546875" style="79" customWidth="1"/>
    <col min="6159" max="6400" width="9.140625" style="79"/>
    <col min="6401" max="6401" width="0" style="79" hidden="1" customWidth="1"/>
    <col min="6402" max="6402" width="0.5703125" style="79" customWidth="1"/>
    <col min="6403" max="6403" width="59.5703125" style="79" customWidth="1"/>
    <col min="6404" max="6404" width="5.42578125" style="79" customWidth="1"/>
    <col min="6405" max="6405" width="4" style="79" customWidth="1"/>
    <col min="6406" max="6406" width="4.5703125" style="79" customWidth="1"/>
    <col min="6407" max="6407" width="4.7109375" style="79" customWidth="1"/>
    <col min="6408" max="6408" width="4.140625" style="79" customWidth="1"/>
    <col min="6409" max="6409" width="4.7109375" style="79" customWidth="1"/>
    <col min="6410" max="6410" width="6.85546875" style="79" customWidth="1"/>
    <col min="6411" max="6411" width="4.5703125" style="79" customWidth="1"/>
    <col min="6412" max="6412" width="11" style="79" customWidth="1"/>
    <col min="6413" max="6413" width="10.140625" style="79" customWidth="1"/>
    <col min="6414" max="6414" width="10.85546875" style="79" customWidth="1"/>
    <col min="6415" max="6656" width="9.140625" style="79"/>
    <col min="6657" max="6657" width="0" style="79" hidden="1" customWidth="1"/>
    <col min="6658" max="6658" width="0.5703125" style="79" customWidth="1"/>
    <col min="6659" max="6659" width="59.5703125" style="79" customWidth="1"/>
    <col min="6660" max="6660" width="5.42578125" style="79" customWidth="1"/>
    <col min="6661" max="6661" width="4" style="79" customWidth="1"/>
    <col min="6662" max="6662" width="4.5703125" style="79" customWidth="1"/>
    <col min="6663" max="6663" width="4.7109375" style="79" customWidth="1"/>
    <col min="6664" max="6664" width="4.140625" style="79" customWidth="1"/>
    <col min="6665" max="6665" width="4.7109375" style="79" customWidth="1"/>
    <col min="6666" max="6666" width="6.85546875" style="79" customWidth="1"/>
    <col min="6667" max="6667" width="4.5703125" style="79" customWidth="1"/>
    <col min="6668" max="6668" width="11" style="79" customWidth="1"/>
    <col min="6669" max="6669" width="10.140625" style="79" customWidth="1"/>
    <col min="6670" max="6670" width="10.85546875" style="79" customWidth="1"/>
    <col min="6671" max="6912" width="9.140625" style="79"/>
    <col min="6913" max="6913" width="0" style="79" hidden="1" customWidth="1"/>
    <col min="6914" max="6914" width="0.5703125" style="79" customWidth="1"/>
    <col min="6915" max="6915" width="59.5703125" style="79" customWidth="1"/>
    <col min="6916" max="6916" width="5.42578125" style="79" customWidth="1"/>
    <col min="6917" max="6917" width="4" style="79" customWidth="1"/>
    <col min="6918" max="6918" width="4.5703125" style="79" customWidth="1"/>
    <col min="6919" max="6919" width="4.7109375" style="79" customWidth="1"/>
    <col min="6920" max="6920" width="4.140625" style="79" customWidth="1"/>
    <col min="6921" max="6921" width="4.7109375" style="79" customWidth="1"/>
    <col min="6922" max="6922" width="6.85546875" style="79" customWidth="1"/>
    <col min="6923" max="6923" width="4.5703125" style="79" customWidth="1"/>
    <col min="6924" max="6924" width="11" style="79" customWidth="1"/>
    <col min="6925" max="6925" width="10.140625" style="79" customWidth="1"/>
    <col min="6926" max="6926" width="10.85546875" style="79" customWidth="1"/>
    <col min="6927" max="7168" width="9.140625" style="79"/>
    <col min="7169" max="7169" width="0" style="79" hidden="1" customWidth="1"/>
    <col min="7170" max="7170" width="0.5703125" style="79" customWidth="1"/>
    <col min="7171" max="7171" width="59.5703125" style="79" customWidth="1"/>
    <col min="7172" max="7172" width="5.42578125" style="79" customWidth="1"/>
    <col min="7173" max="7173" width="4" style="79" customWidth="1"/>
    <col min="7174" max="7174" width="4.5703125" style="79" customWidth="1"/>
    <col min="7175" max="7175" width="4.7109375" style="79" customWidth="1"/>
    <col min="7176" max="7176" width="4.140625" style="79" customWidth="1"/>
    <col min="7177" max="7177" width="4.7109375" style="79" customWidth="1"/>
    <col min="7178" max="7178" width="6.85546875" style="79" customWidth="1"/>
    <col min="7179" max="7179" width="4.5703125" style="79" customWidth="1"/>
    <col min="7180" max="7180" width="11" style="79" customWidth="1"/>
    <col min="7181" max="7181" width="10.140625" style="79" customWidth="1"/>
    <col min="7182" max="7182" width="10.85546875" style="79" customWidth="1"/>
    <col min="7183" max="7424" width="9.140625" style="79"/>
    <col min="7425" max="7425" width="0" style="79" hidden="1" customWidth="1"/>
    <col min="7426" max="7426" width="0.5703125" style="79" customWidth="1"/>
    <col min="7427" max="7427" width="59.5703125" style="79" customWidth="1"/>
    <col min="7428" max="7428" width="5.42578125" style="79" customWidth="1"/>
    <col min="7429" max="7429" width="4" style="79" customWidth="1"/>
    <col min="7430" max="7430" width="4.5703125" style="79" customWidth="1"/>
    <col min="7431" max="7431" width="4.7109375" style="79" customWidth="1"/>
    <col min="7432" max="7432" width="4.140625" style="79" customWidth="1"/>
    <col min="7433" max="7433" width="4.7109375" style="79" customWidth="1"/>
    <col min="7434" max="7434" width="6.85546875" style="79" customWidth="1"/>
    <col min="7435" max="7435" width="4.5703125" style="79" customWidth="1"/>
    <col min="7436" max="7436" width="11" style="79" customWidth="1"/>
    <col min="7437" max="7437" width="10.140625" style="79" customWidth="1"/>
    <col min="7438" max="7438" width="10.85546875" style="79" customWidth="1"/>
    <col min="7439" max="7680" width="9.140625" style="79"/>
    <col min="7681" max="7681" width="0" style="79" hidden="1" customWidth="1"/>
    <col min="7682" max="7682" width="0.5703125" style="79" customWidth="1"/>
    <col min="7683" max="7683" width="59.5703125" style="79" customWidth="1"/>
    <col min="7684" max="7684" width="5.42578125" style="79" customWidth="1"/>
    <col min="7685" max="7685" width="4" style="79" customWidth="1"/>
    <col min="7686" max="7686" width="4.5703125" style="79" customWidth="1"/>
    <col min="7687" max="7687" width="4.7109375" style="79" customWidth="1"/>
    <col min="7688" max="7688" width="4.140625" style="79" customWidth="1"/>
    <col min="7689" max="7689" width="4.7109375" style="79" customWidth="1"/>
    <col min="7690" max="7690" width="6.85546875" style="79" customWidth="1"/>
    <col min="7691" max="7691" width="4.5703125" style="79" customWidth="1"/>
    <col min="7692" max="7692" width="11" style="79" customWidth="1"/>
    <col min="7693" max="7693" width="10.140625" style="79" customWidth="1"/>
    <col min="7694" max="7694" width="10.85546875" style="79" customWidth="1"/>
    <col min="7695" max="7936" width="9.140625" style="79"/>
    <col min="7937" max="7937" width="0" style="79" hidden="1" customWidth="1"/>
    <col min="7938" max="7938" width="0.5703125" style="79" customWidth="1"/>
    <col min="7939" max="7939" width="59.5703125" style="79" customWidth="1"/>
    <col min="7940" max="7940" width="5.42578125" style="79" customWidth="1"/>
    <col min="7941" max="7941" width="4" style="79" customWidth="1"/>
    <col min="7942" max="7942" width="4.5703125" style="79" customWidth="1"/>
    <col min="7943" max="7943" width="4.7109375" style="79" customWidth="1"/>
    <col min="7944" max="7944" width="4.140625" style="79" customWidth="1"/>
    <col min="7945" max="7945" width="4.7109375" style="79" customWidth="1"/>
    <col min="7946" max="7946" width="6.85546875" style="79" customWidth="1"/>
    <col min="7947" max="7947" width="4.5703125" style="79" customWidth="1"/>
    <col min="7948" max="7948" width="11" style="79" customWidth="1"/>
    <col min="7949" max="7949" width="10.140625" style="79" customWidth="1"/>
    <col min="7950" max="7950" width="10.85546875" style="79" customWidth="1"/>
    <col min="7951" max="8192" width="9.140625" style="79"/>
    <col min="8193" max="8193" width="0" style="79" hidden="1" customWidth="1"/>
    <col min="8194" max="8194" width="0.5703125" style="79" customWidth="1"/>
    <col min="8195" max="8195" width="59.5703125" style="79" customWidth="1"/>
    <col min="8196" max="8196" width="5.42578125" style="79" customWidth="1"/>
    <col min="8197" max="8197" width="4" style="79" customWidth="1"/>
    <col min="8198" max="8198" width="4.5703125" style="79" customWidth="1"/>
    <col min="8199" max="8199" width="4.7109375" style="79" customWidth="1"/>
    <col min="8200" max="8200" width="4.140625" style="79" customWidth="1"/>
    <col min="8201" max="8201" width="4.7109375" style="79" customWidth="1"/>
    <col min="8202" max="8202" width="6.85546875" style="79" customWidth="1"/>
    <col min="8203" max="8203" width="4.5703125" style="79" customWidth="1"/>
    <col min="8204" max="8204" width="11" style="79" customWidth="1"/>
    <col min="8205" max="8205" width="10.140625" style="79" customWidth="1"/>
    <col min="8206" max="8206" width="10.85546875" style="79" customWidth="1"/>
    <col min="8207" max="8448" width="9.140625" style="79"/>
    <col min="8449" max="8449" width="0" style="79" hidden="1" customWidth="1"/>
    <col min="8450" max="8450" width="0.5703125" style="79" customWidth="1"/>
    <col min="8451" max="8451" width="59.5703125" style="79" customWidth="1"/>
    <col min="8452" max="8452" width="5.42578125" style="79" customWidth="1"/>
    <col min="8453" max="8453" width="4" style="79" customWidth="1"/>
    <col min="8454" max="8454" width="4.5703125" style="79" customWidth="1"/>
    <col min="8455" max="8455" width="4.7109375" style="79" customWidth="1"/>
    <col min="8456" max="8456" width="4.140625" style="79" customWidth="1"/>
    <col min="8457" max="8457" width="4.7109375" style="79" customWidth="1"/>
    <col min="8458" max="8458" width="6.85546875" style="79" customWidth="1"/>
    <col min="8459" max="8459" width="4.5703125" style="79" customWidth="1"/>
    <col min="8460" max="8460" width="11" style="79" customWidth="1"/>
    <col min="8461" max="8461" width="10.140625" style="79" customWidth="1"/>
    <col min="8462" max="8462" width="10.85546875" style="79" customWidth="1"/>
    <col min="8463" max="8704" width="9.140625" style="79"/>
    <col min="8705" max="8705" width="0" style="79" hidden="1" customWidth="1"/>
    <col min="8706" max="8706" width="0.5703125" style="79" customWidth="1"/>
    <col min="8707" max="8707" width="59.5703125" style="79" customWidth="1"/>
    <col min="8708" max="8708" width="5.42578125" style="79" customWidth="1"/>
    <col min="8709" max="8709" width="4" style="79" customWidth="1"/>
    <col min="8710" max="8710" width="4.5703125" style="79" customWidth="1"/>
    <col min="8711" max="8711" width="4.7109375" style="79" customWidth="1"/>
    <col min="8712" max="8712" width="4.140625" style="79" customWidth="1"/>
    <col min="8713" max="8713" width="4.7109375" style="79" customWidth="1"/>
    <col min="8714" max="8714" width="6.85546875" style="79" customWidth="1"/>
    <col min="8715" max="8715" width="4.5703125" style="79" customWidth="1"/>
    <col min="8716" max="8716" width="11" style="79" customWidth="1"/>
    <col min="8717" max="8717" width="10.140625" style="79" customWidth="1"/>
    <col min="8718" max="8718" width="10.85546875" style="79" customWidth="1"/>
    <col min="8719" max="8960" width="9.140625" style="79"/>
    <col min="8961" max="8961" width="0" style="79" hidden="1" customWidth="1"/>
    <col min="8962" max="8962" width="0.5703125" style="79" customWidth="1"/>
    <col min="8963" max="8963" width="59.5703125" style="79" customWidth="1"/>
    <col min="8964" max="8964" width="5.42578125" style="79" customWidth="1"/>
    <col min="8965" max="8965" width="4" style="79" customWidth="1"/>
    <col min="8966" max="8966" width="4.5703125" style="79" customWidth="1"/>
    <col min="8967" max="8967" width="4.7109375" style="79" customWidth="1"/>
    <col min="8968" max="8968" width="4.140625" style="79" customWidth="1"/>
    <col min="8969" max="8969" width="4.7109375" style="79" customWidth="1"/>
    <col min="8970" max="8970" width="6.85546875" style="79" customWidth="1"/>
    <col min="8971" max="8971" width="4.5703125" style="79" customWidth="1"/>
    <col min="8972" max="8972" width="11" style="79" customWidth="1"/>
    <col min="8973" max="8973" width="10.140625" style="79" customWidth="1"/>
    <col min="8974" max="8974" width="10.85546875" style="79" customWidth="1"/>
    <col min="8975" max="9216" width="9.140625" style="79"/>
    <col min="9217" max="9217" width="0" style="79" hidden="1" customWidth="1"/>
    <col min="9218" max="9218" width="0.5703125" style="79" customWidth="1"/>
    <col min="9219" max="9219" width="59.5703125" style="79" customWidth="1"/>
    <col min="9220" max="9220" width="5.42578125" style="79" customWidth="1"/>
    <col min="9221" max="9221" width="4" style="79" customWidth="1"/>
    <col min="9222" max="9222" width="4.5703125" style="79" customWidth="1"/>
    <col min="9223" max="9223" width="4.7109375" style="79" customWidth="1"/>
    <col min="9224" max="9224" width="4.140625" style="79" customWidth="1"/>
    <col min="9225" max="9225" width="4.7109375" style="79" customWidth="1"/>
    <col min="9226" max="9226" width="6.85546875" style="79" customWidth="1"/>
    <col min="9227" max="9227" width="4.5703125" style="79" customWidth="1"/>
    <col min="9228" max="9228" width="11" style="79" customWidth="1"/>
    <col min="9229" max="9229" width="10.140625" style="79" customWidth="1"/>
    <col min="9230" max="9230" width="10.85546875" style="79" customWidth="1"/>
    <col min="9231" max="9472" width="9.140625" style="79"/>
    <col min="9473" max="9473" width="0" style="79" hidden="1" customWidth="1"/>
    <col min="9474" max="9474" width="0.5703125" style="79" customWidth="1"/>
    <col min="9475" max="9475" width="59.5703125" style="79" customWidth="1"/>
    <col min="9476" max="9476" width="5.42578125" style="79" customWidth="1"/>
    <col min="9477" max="9477" width="4" style="79" customWidth="1"/>
    <col min="9478" max="9478" width="4.5703125" style="79" customWidth="1"/>
    <col min="9479" max="9479" width="4.7109375" style="79" customWidth="1"/>
    <col min="9480" max="9480" width="4.140625" style="79" customWidth="1"/>
    <col min="9481" max="9481" width="4.7109375" style="79" customWidth="1"/>
    <col min="9482" max="9482" width="6.85546875" style="79" customWidth="1"/>
    <col min="9483" max="9483" width="4.5703125" style="79" customWidth="1"/>
    <col min="9484" max="9484" width="11" style="79" customWidth="1"/>
    <col min="9485" max="9485" width="10.140625" style="79" customWidth="1"/>
    <col min="9486" max="9486" width="10.85546875" style="79" customWidth="1"/>
    <col min="9487" max="9728" width="9.140625" style="79"/>
    <col min="9729" max="9729" width="0" style="79" hidden="1" customWidth="1"/>
    <col min="9730" max="9730" width="0.5703125" style="79" customWidth="1"/>
    <col min="9731" max="9731" width="59.5703125" style="79" customWidth="1"/>
    <col min="9732" max="9732" width="5.42578125" style="79" customWidth="1"/>
    <col min="9733" max="9733" width="4" style="79" customWidth="1"/>
    <col min="9734" max="9734" width="4.5703125" style="79" customWidth="1"/>
    <col min="9735" max="9735" width="4.7109375" style="79" customWidth="1"/>
    <col min="9736" max="9736" width="4.140625" style="79" customWidth="1"/>
    <col min="9737" max="9737" width="4.7109375" style="79" customWidth="1"/>
    <col min="9738" max="9738" width="6.85546875" style="79" customWidth="1"/>
    <col min="9739" max="9739" width="4.5703125" style="79" customWidth="1"/>
    <col min="9740" max="9740" width="11" style="79" customWidth="1"/>
    <col min="9741" max="9741" width="10.140625" style="79" customWidth="1"/>
    <col min="9742" max="9742" width="10.85546875" style="79" customWidth="1"/>
    <col min="9743" max="9984" width="9.140625" style="79"/>
    <col min="9985" max="9985" width="0" style="79" hidden="1" customWidth="1"/>
    <col min="9986" max="9986" width="0.5703125" style="79" customWidth="1"/>
    <col min="9987" max="9987" width="59.5703125" style="79" customWidth="1"/>
    <col min="9988" max="9988" width="5.42578125" style="79" customWidth="1"/>
    <col min="9989" max="9989" width="4" style="79" customWidth="1"/>
    <col min="9990" max="9990" width="4.5703125" style="79" customWidth="1"/>
    <col min="9991" max="9991" width="4.7109375" style="79" customWidth="1"/>
    <col min="9992" max="9992" width="4.140625" style="79" customWidth="1"/>
    <col min="9993" max="9993" width="4.7109375" style="79" customWidth="1"/>
    <col min="9994" max="9994" width="6.85546875" style="79" customWidth="1"/>
    <col min="9995" max="9995" width="4.5703125" style="79" customWidth="1"/>
    <col min="9996" max="9996" width="11" style="79" customWidth="1"/>
    <col min="9997" max="9997" width="10.140625" style="79" customWidth="1"/>
    <col min="9998" max="9998" width="10.85546875" style="79" customWidth="1"/>
    <col min="9999" max="10240" width="9.140625" style="79"/>
    <col min="10241" max="10241" width="0" style="79" hidden="1" customWidth="1"/>
    <col min="10242" max="10242" width="0.5703125" style="79" customWidth="1"/>
    <col min="10243" max="10243" width="59.5703125" style="79" customWidth="1"/>
    <col min="10244" max="10244" width="5.42578125" style="79" customWidth="1"/>
    <col min="10245" max="10245" width="4" style="79" customWidth="1"/>
    <col min="10246" max="10246" width="4.5703125" style="79" customWidth="1"/>
    <col min="10247" max="10247" width="4.7109375" style="79" customWidth="1"/>
    <col min="10248" max="10248" width="4.140625" style="79" customWidth="1"/>
    <col min="10249" max="10249" width="4.7109375" style="79" customWidth="1"/>
    <col min="10250" max="10250" width="6.85546875" style="79" customWidth="1"/>
    <col min="10251" max="10251" width="4.5703125" style="79" customWidth="1"/>
    <col min="10252" max="10252" width="11" style="79" customWidth="1"/>
    <col min="10253" max="10253" width="10.140625" style="79" customWidth="1"/>
    <col min="10254" max="10254" width="10.85546875" style="79" customWidth="1"/>
    <col min="10255" max="10496" width="9.140625" style="79"/>
    <col min="10497" max="10497" width="0" style="79" hidden="1" customWidth="1"/>
    <col min="10498" max="10498" width="0.5703125" style="79" customWidth="1"/>
    <col min="10499" max="10499" width="59.5703125" style="79" customWidth="1"/>
    <col min="10500" max="10500" width="5.42578125" style="79" customWidth="1"/>
    <col min="10501" max="10501" width="4" style="79" customWidth="1"/>
    <col min="10502" max="10502" width="4.5703125" style="79" customWidth="1"/>
    <col min="10503" max="10503" width="4.7109375" style="79" customWidth="1"/>
    <col min="10504" max="10504" width="4.140625" style="79" customWidth="1"/>
    <col min="10505" max="10505" width="4.7109375" style="79" customWidth="1"/>
    <col min="10506" max="10506" width="6.85546875" style="79" customWidth="1"/>
    <col min="10507" max="10507" width="4.5703125" style="79" customWidth="1"/>
    <col min="10508" max="10508" width="11" style="79" customWidth="1"/>
    <col min="10509" max="10509" width="10.140625" style="79" customWidth="1"/>
    <col min="10510" max="10510" width="10.85546875" style="79" customWidth="1"/>
    <col min="10511" max="10752" width="9.140625" style="79"/>
    <col min="10753" max="10753" width="0" style="79" hidden="1" customWidth="1"/>
    <col min="10754" max="10754" width="0.5703125" style="79" customWidth="1"/>
    <col min="10755" max="10755" width="59.5703125" style="79" customWidth="1"/>
    <col min="10756" max="10756" width="5.42578125" style="79" customWidth="1"/>
    <col min="10757" max="10757" width="4" style="79" customWidth="1"/>
    <col min="10758" max="10758" width="4.5703125" style="79" customWidth="1"/>
    <col min="10759" max="10759" width="4.7109375" style="79" customWidth="1"/>
    <col min="10760" max="10760" width="4.140625" style="79" customWidth="1"/>
    <col min="10761" max="10761" width="4.7109375" style="79" customWidth="1"/>
    <col min="10762" max="10762" width="6.85546875" style="79" customWidth="1"/>
    <col min="10763" max="10763" width="4.5703125" style="79" customWidth="1"/>
    <col min="10764" max="10764" width="11" style="79" customWidth="1"/>
    <col min="10765" max="10765" width="10.140625" style="79" customWidth="1"/>
    <col min="10766" max="10766" width="10.85546875" style="79" customWidth="1"/>
    <col min="10767" max="11008" width="9.140625" style="79"/>
    <col min="11009" max="11009" width="0" style="79" hidden="1" customWidth="1"/>
    <col min="11010" max="11010" width="0.5703125" style="79" customWidth="1"/>
    <col min="11011" max="11011" width="59.5703125" style="79" customWidth="1"/>
    <col min="11012" max="11012" width="5.42578125" style="79" customWidth="1"/>
    <col min="11013" max="11013" width="4" style="79" customWidth="1"/>
    <col min="11014" max="11014" width="4.5703125" style="79" customWidth="1"/>
    <col min="11015" max="11015" width="4.7109375" style="79" customWidth="1"/>
    <col min="11016" max="11016" width="4.140625" style="79" customWidth="1"/>
    <col min="11017" max="11017" width="4.7109375" style="79" customWidth="1"/>
    <col min="11018" max="11018" width="6.85546875" style="79" customWidth="1"/>
    <col min="11019" max="11019" width="4.5703125" style="79" customWidth="1"/>
    <col min="11020" max="11020" width="11" style="79" customWidth="1"/>
    <col min="11021" max="11021" width="10.140625" style="79" customWidth="1"/>
    <col min="11022" max="11022" width="10.85546875" style="79" customWidth="1"/>
    <col min="11023" max="11264" width="9.140625" style="79"/>
    <col min="11265" max="11265" width="0" style="79" hidden="1" customWidth="1"/>
    <col min="11266" max="11266" width="0.5703125" style="79" customWidth="1"/>
    <col min="11267" max="11267" width="59.5703125" style="79" customWidth="1"/>
    <col min="11268" max="11268" width="5.42578125" style="79" customWidth="1"/>
    <col min="11269" max="11269" width="4" style="79" customWidth="1"/>
    <col min="11270" max="11270" width="4.5703125" style="79" customWidth="1"/>
    <col min="11271" max="11271" width="4.7109375" style="79" customWidth="1"/>
    <col min="11272" max="11272" width="4.140625" style="79" customWidth="1"/>
    <col min="11273" max="11273" width="4.7109375" style="79" customWidth="1"/>
    <col min="11274" max="11274" width="6.85546875" style="79" customWidth="1"/>
    <col min="11275" max="11275" width="4.5703125" style="79" customWidth="1"/>
    <col min="11276" max="11276" width="11" style="79" customWidth="1"/>
    <col min="11277" max="11277" width="10.140625" style="79" customWidth="1"/>
    <col min="11278" max="11278" width="10.85546875" style="79" customWidth="1"/>
    <col min="11279" max="11520" width="9.140625" style="79"/>
    <col min="11521" max="11521" width="0" style="79" hidden="1" customWidth="1"/>
    <col min="11522" max="11522" width="0.5703125" style="79" customWidth="1"/>
    <col min="11523" max="11523" width="59.5703125" style="79" customWidth="1"/>
    <col min="11524" max="11524" width="5.42578125" style="79" customWidth="1"/>
    <col min="11525" max="11525" width="4" style="79" customWidth="1"/>
    <col min="11526" max="11526" width="4.5703125" style="79" customWidth="1"/>
    <col min="11527" max="11527" width="4.7109375" style="79" customWidth="1"/>
    <col min="11528" max="11528" width="4.140625" style="79" customWidth="1"/>
    <col min="11529" max="11529" width="4.7109375" style="79" customWidth="1"/>
    <col min="11530" max="11530" width="6.85546875" style="79" customWidth="1"/>
    <col min="11531" max="11531" width="4.5703125" style="79" customWidth="1"/>
    <col min="11532" max="11532" width="11" style="79" customWidth="1"/>
    <col min="11533" max="11533" width="10.140625" style="79" customWidth="1"/>
    <col min="11534" max="11534" width="10.85546875" style="79" customWidth="1"/>
    <col min="11535" max="11776" width="9.140625" style="79"/>
    <col min="11777" max="11777" width="0" style="79" hidden="1" customWidth="1"/>
    <col min="11778" max="11778" width="0.5703125" style="79" customWidth="1"/>
    <col min="11779" max="11779" width="59.5703125" style="79" customWidth="1"/>
    <col min="11780" max="11780" width="5.42578125" style="79" customWidth="1"/>
    <col min="11781" max="11781" width="4" style="79" customWidth="1"/>
    <col min="11782" max="11782" width="4.5703125" style="79" customWidth="1"/>
    <col min="11783" max="11783" width="4.7109375" style="79" customWidth="1"/>
    <col min="11784" max="11784" width="4.140625" style="79" customWidth="1"/>
    <col min="11785" max="11785" width="4.7109375" style="79" customWidth="1"/>
    <col min="11786" max="11786" width="6.85546875" style="79" customWidth="1"/>
    <col min="11787" max="11787" width="4.5703125" style="79" customWidth="1"/>
    <col min="11788" max="11788" width="11" style="79" customWidth="1"/>
    <col min="11789" max="11789" width="10.140625" style="79" customWidth="1"/>
    <col min="11790" max="11790" width="10.85546875" style="79" customWidth="1"/>
    <col min="11791" max="12032" width="9.140625" style="79"/>
    <col min="12033" max="12033" width="0" style="79" hidden="1" customWidth="1"/>
    <col min="12034" max="12034" width="0.5703125" style="79" customWidth="1"/>
    <col min="12035" max="12035" width="59.5703125" style="79" customWidth="1"/>
    <col min="12036" max="12036" width="5.42578125" style="79" customWidth="1"/>
    <col min="12037" max="12037" width="4" style="79" customWidth="1"/>
    <col min="12038" max="12038" width="4.5703125" style="79" customWidth="1"/>
    <col min="12039" max="12039" width="4.7109375" style="79" customWidth="1"/>
    <col min="12040" max="12040" width="4.140625" style="79" customWidth="1"/>
    <col min="12041" max="12041" width="4.7109375" style="79" customWidth="1"/>
    <col min="12042" max="12042" width="6.85546875" style="79" customWidth="1"/>
    <col min="12043" max="12043" width="4.5703125" style="79" customWidth="1"/>
    <col min="12044" max="12044" width="11" style="79" customWidth="1"/>
    <col min="12045" max="12045" width="10.140625" style="79" customWidth="1"/>
    <col min="12046" max="12046" width="10.85546875" style="79" customWidth="1"/>
    <col min="12047" max="12288" width="9.140625" style="79"/>
    <col min="12289" max="12289" width="0" style="79" hidden="1" customWidth="1"/>
    <col min="12290" max="12290" width="0.5703125" style="79" customWidth="1"/>
    <col min="12291" max="12291" width="59.5703125" style="79" customWidth="1"/>
    <col min="12292" max="12292" width="5.42578125" style="79" customWidth="1"/>
    <col min="12293" max="12293" width="4" style="79" customWidth="1"/>
    <col min="12294" max="12294" width="4.5703125" style="79" customWidth="1"/>
    <col min="12295" max="12295" width="4.7109375" style="79" customWidth="1"/>
    <col min="12296" max="12296" width="4.140625" style="79" customWidth="1"/>
    <col min="12297" max="12297" width="4.7109375" style="79" customWidth="1"/>
    <col min="12298" max="12298" width="6.85546875" style="79" customWidth="1"/>
    <col min="12299" max="12299" width="4.5703125" style="79" customWidth="1"/>
    <col min="12300" max="12300" width="11" style="79" customWidth="1"/>
    <col min="12301" max="12301" width="10.140625" style="79" customWidth="1"/>
    <col min="12302" max="12302" width="10.85546875" style="79" customWidth="1"/>
    <col min="12303" max="12544" width="9.140625" style="79"/>
    <col min="12545" max="12545" width="0" style="79" hidden="1" customWidth="1"/>
    <col min="12546" max="12546" width="0.5703125" style="79" customWidth="1"/>
    <col min="12547" max="12547" width="59.5703125" style="79" customWidth="1"/>
    <col min="12548" max="12548" width="5.42578125" style="79" customWidth="1"/>
    <col min="12549" max="12549" width="4" style="79" customWidth="1"/>
    <col min="12550" max="12550" width="4.5703125" style="79" customWidth="1"/>
    <col min="12551" max="12551" width="4.7109375" style="79" customWidth="1"/>
    <col min="12552" max="12552" width="4.140625" style="79" customWidth="1"/>
    <col min="12553" max="12553" width="4.7109375" style="79" customWidth="1"/>
    <col min="12554" max="12554" width="6.85546875" style="79" customWidth="1"/>
    <col min="12555" max="12555" width="4.5703125" style="79" customWidth="1"/>
    <col min="12556" max="12556" width="11" style="79" customWidth="1"/>
    <col min="12557" max="12557" width="10.140625" style="79" customWidth="1"/>
    <col min="12558" max="12558" width="10.85546875" style="79" customWidth="1"/>
    <col min="12559" max="12800" width="9.140625" style="79"/>
    <col min="12801" max="12801" width="0" style="79" hidden="1" customWidth="1"/>
    <col min="12802" max="12802" width="0.5703125" style="79" customWidth="1"/>
    <col min="12803" max="12803" width="59.5703125" style="79" customWidth="1"/>
    <col min="12804" max="12804" width="5.42578125" style="79" customWidth="1"/>
    <col min="12805" max="12805" width="4" style="79" customWidth="1"/>
    <col min="12806" max="12806" width="4.5703125" style="79" customWidth="1"/>
    <col min="12807" max="12807" width="4.7109375" style="79" customWidth="1"/>
    <col min="12808" max="12808" width="4.140625" style="79" customWidth="1"/>
    <col min="12809" max="12809" width="4.7109375" style="79" customWidth="1"/>
    <col min="12810" max="12810" width="6.85546875" style="79" customWidth="1"/>
    <col min="12811" max="12811" width="4.5703125" style="79" customWidth="1"/>
    <col min="12812" max="12812" width="11" style="79" customWidth="1"/>
    <col min="12813" max="12813" width="10.140625" style="79" customWidth="1"/>
    <col min="12814" max="12814" width="10.85546875" style="79" customWidth="1"/>
    <col min="12815" max="13056" width="9.140625" style="79"/>
    <col min="13057" max="13057" width="0" style="79" hidden="1" customWidth="1"/>
    <col min="13058" max="13058" width="0.5703125" style="79" customWidth="1"/>
    <col min="13059" max="13059" width="59.5703125" style="79" customWidth="1"/>
    <col min="13060" max="13060" width="5.42578125" style="79" customWidth="1"/>
    <col min="13061" max="13061" width="4" style="79" customWidth="1"/>
    <col min="13062" max="13062" width="4.5703125" style="79" customWidth="1"/>
    <col min="13063" max="13063" width="4.7109375" style="79" customWidth="1"/>
    <col min="13064" max="13064" width="4.140625" style="79" customWidth="1"/>
    <col min="13065" max="13065" width="4.7109375" style="79" customWidth="1"/>
    <col min="13066" max="13066" width="6.85546875" style="79" customWidth="1"/>
    <col min="13067" max="13067" width="4.5703125" style="79" customWidth="1"/>
    <col min="13068" max="13068" width="11" style="79" customWidth="1"/>
    <col min="13069" max="13069" width="10.140625" style="79" customWidth="1"/>
    <col min="13070" max="13070" width="10.85546875" style="79" customWidth="1"/>
    <col min="13071" max="13312" width="9.140625" style="79"/>
    <col min="13313" max="13313" width="0" style="79" hidden="1" customWidth="1"/>
    <col min="13314" max="13314" width="0.5703125" style="79" customWidth="1"/>
    <col min="13315" max="13315" width="59.5703125" style="79" customWidth="1"/>
    <col min="13316" max="13316" width="5.42578125" style="79" customWidth="1"/>
    <col min="13317" max="13317" width="4" style="79" customWidth="1"/>
    <col min="13318" max="13318" width="4.5703125" style="79" customWidth="1"/>
    <col min="13319" max="13319" width="4.7109375" style="79" customWidth="1"/>
    <col min="13320" max="13320" width="4.140625" style="79" customWidth="1"/>
    <col min="13321" max="13321" width="4.7109375" style="79" customWidth="1"/>
    <col min="13322" max="13322" width="6.85546875" style="79" customWidth="1"/>
    <col min="13323" max="13323" width="4.5703125" style="79" customWidth="1"/>
    <col min="13324" max="13324" width="11" style="79" customWidth="1"/>
    <col min="13325" max="13325" width="10.140625" style="79" customWidth="1"/>
    <col min="13326" max="13326" width="10.85546875" style="79" customWidth="1"/>
    <col min="13327" max="13568" width="9.140625" style="79"/>
    <col min="13569" max="13569" width="0" style="79" hidden="1" customWidth="1"/>
    <col min="13570" max="13570" width="0.5703125" style="79" customWidth="1"/>
    <col min="13571" max="13571" width="59.5703125" style="79" customWidth="1"/>
    <col min="13572" max="13572" width="5.42578125" style="79" customWidth="1"/>
    <col min="13573" max="13573" width="4" style="79" customWidth="1"/>
    <col min="13574" max="13574" width="4.5703125" style="79" customWidth="1"/>
    <col min="13575" max="13575" width="4.7109375" style="79" customWidth="1"/>
    <col min="13576" max="13576" width="4.140625" style="79" customWidth="1"/>
    <col min="13577" max="13577" width="4.7109375" style="79" customWidth="1"/>
    <col min="13578" max="13578" width="6.85546875" style="79" customWidth="1"/>
    <col min="13579" max="13579" width="4.5703125" style="79" customWidth="1"/>
    <col min="13580" max="13580" width="11" style="79" customWidth="1"/>
    <col min="13581" max="13581" width="10.140625" style="79" customWidth="1"/>
    <col min="13582" max="13582" width="10.85546875" style="79" customWidth="1"/>
    <col min="13583" max="13824" width="9.140625" style="79"/>
    <col min="13825" max="13825" width="0" style="79" hidden="1" customWidth="1"/>
    <col min="13826" max="13826" width="0.5703125" style="79" customWidth="1"/>
    <col min="13827" max="13827" width="59.5703125" style="79" customWidth="1"/>
    <col min="13828" max="13828" width="5.42578125" style="79" customWidth="1"/>
    <col min="13829" max="13829" width="4" style="79" customWidth="1"/>
    <col min="13830" max="13830" width="4.5703125" style="79" customWidth="1"/>
    <col min="13831" max="13831" width="4.7109375" style="79" customWidth="1"/>
    <col min="13832" max="13832" width="4.140625" style="79" customWidth="1"/>
    <col min="13833" max="13833" width="4.7109375" style="79" customWidth="1"/>
    <col min="13834" max="13834" width="6.85546875" style="79" customWidth="1"/>
    <col min="13835" max="13835" width="4.5703125" style="79" customWidth="1"/>
    <col min="13836" max="13836" width="11" style="79" customWidth="1"/>
    <col min="13837" max="13837" width="10.140625" style="79" customWidth="1"/>
    <col min="13838" max="13838" width="10.85546875" style="79" customWidth="1"/>
    <col min="13839" max="14080" width="9.140625" style="79"/>
    <col min="14081" max="14081" width="0" style="79" hidden="1" customWidth="1"/>
    <col min="14082" max="14082" width="0.5703125" style="79" customWidth="1"/>
    <col min="14083" max="14083" width="59.5703125" style="79" customWidth="1"/>
    <col min="14084" max="14084" width="5.42578125" style="79" customWidth="1"/>
    <col min="14085" max="14085" width="4" style="79" customWidth="1"/>
    <col min="14086" max="14086" width="4.5703125" style="79" customWidth="1"/>
    <col min="14087" max="14087" width="4.7109375" style="79" customWidth="1"/>
    <col min="14088" max="14088" width="4.140625" style="79" customWidth="1"/>
    <col min="14089" max="14089" width="4.7109375" style="79" customWidth="1"/>
    <col min="14090" max="14090" width="6.85546875" style="79" customWidth="1"/>
    <col min="14091" max="14091" width="4.5703125" style="79" customWidth="1"/>
    <col min="14092" max="14092" width="11" style="79" customWidth="1"/>
    <col min="14093" max="14093" width="10.140625" style="79" customWidth="1"/>
    <col min="14094" max="14094" width="10.85546875" style="79" customWidth="1"/>
    <col min="14095" max="14336" width="9.140625" style="79"/>
    <col min="14337" max="14337" width="0" style="79" hidden="1" customWidth="1"/>
    <col min="14338" max="14338" width="0.5703125" style="79" customWidth="1"/>
    <col min="14339" max="14339" width="59.5703125" style="79" customWidth="1"/>
    <col min="14340" max="14340" width="5.42578125" style="79" customWidth="1"/>
    <col min="14341" max="14341" width="4" style="79" customWidth="1"/>
    <col min="14342" max="14342" width="4.5703125" style="79" customWidth="1"/>
    <col min="14343" max="14343" width="4.7109375" style="79" customWidth="1"/>
    <col min="14344" max="14344" width="4.140625" style="79" customWidth="1"/>
    <col min="14345" max="14345" width="4.7109375" style="79" customWidth="1"/>
    <col min="14346" max="14346" width="6.85546875" style="79" customWidth="1"/>
    <col min="14347" max="14347" width="4.5703125" style="79" customWidth="1"/>
    <col min="14348" max="14348" width="11" style="79" customWidth="1"/>
    <col min="14349" max="14349" width="10.140625" style="79" customWidth="1"/>
    <col min="14350" max="14350" width="10.85546875" style="79" customWidth="1"/>
    <col min="14351" max="14592" width="9.140625" style="79"/>
    <col min="14593" max="14593" width="0" style="79" hidden="1" customWidth="1"/>
    <col min="14594" max="14594" width="0.5703125" style="79" customWidth="1"/>
    <col min="14595" max="14595" width="59.5703125" style="79" customWidth="1"/>
    <col min="14596" max="14596" width="5.42578125" style="79" customWidth="1"/>
    <col min="14597" max="14597" width="4" style="79" customWidth="1"/>
    <col min="14598" max="14598" width="4.5703125" style="79" customWidth="1"/>
    <col min="14599" max="14599" width="4.7109375" style="79" customWidth="1"/>
    <col min="14600" max="14600" width="4.140625" style="79" customWidth="1"/>
    <col min="14601" max="14601" width="4.7109375" style="79" customWidth="1"/>
    <col min="14602" max="14602" width="6.85546875" style="79" customWidth="1"/>
    <col min="14603" max="14603" width="4.5703125" style="79" customWidth="1"/>
    <col min="14604" max="14604" width="11" style="79" customWidth="1"/>
    <col min="14605" max="14605" width="10.140625" style="79" customWidth="1"/>
    <col min="14606" max="14606" width="10.85546875" style="79" customWidth="1"/>
    <col min="14607" max="14848" width="9.140625" style="79"/>
    <col min="14849" max="14849" width="0" style="79" hidden="1" customWidth="1"/>
    <col min="14850" max="14850" width="0.5703125" style="79" customWidth="1"/>
    <col min="14851" max="14851" width="59.5703125" style="79" customWidth="1"/>
    <col min="14852" max="14852" width="5.42578125" style="79" customWidth="1"/>
    <col min="14853" max="14853" width="4" style="79" customWidth="1"/>
    <col min="14854" max="14854" width="4.5703125" style="79" customWidth="1"/>
    <col min="14855" max="14855" width="4.7109375" style="79" customWidth="1"/>
    <col min="14856" max="14856" width="4.140625" style="79" customWidth="1"/>
    <col min="14857" max="14857" width="4.7109375" style="79" customWidth="1"/>
    <col min="14858" max="14858" width="6.85546875" style="79" customWidth="1"/>
    <col min="14859" max="14859" width="4.5703125" style="79" customWidth="1"/>
    <col min="14860" max="14860" width="11" style="79" customWidth="1"/>
    <col min="14861" max="14861" width="10.140625" style="79" customWidth="1"/>
    <col min="14862" max="14862" width="10.85546875" style="79" customWidth="1"/>
    <col min="14863" max="15104" width="9.140625" style="79"/>
    <col min="15105" max="15105" width="0" style="79" hidden="1" customWidth="1"/>
    <col min="15106" max="15106" width="0.5703125" style="79" customWidth="1"/>
    <col min="15107" max="15107" width="59.5703125" style="79" customWidth="1"/>
    <col min="15108" max="15108" width="5.42578125" style="79" customWidth="1"/>
    <col min="15109" max="15109" width="4" style="79" customWidth="1"/>
    <col min="15110" max="15110" width="4.5703125" style="79" customWidth="1"/>
    <col min="15111" max="15111" width="4.7109375" style="79" customWidth="1"/>
    <col min="15112" max="15112" width="4.140625" style="79" customWidth="1"/>
    <col min="15113" max="15113" width="4.7109375" style="79" customWidth="1"/>
    <col min="15114" max="15114" width="6.85546875" style="79" customWidth="1"/>
    <col min="15115" max="15115" width="4.5703125" style="79" customWidth="1"/>
    <col min="15116" max="15116" width="11" style="79" customWidth="1"/>
    <col min="15117" max="15117" width="10.140625" style="79" customWidth="1"/>
    <col min="15118" max="15118" width="10.85546875" style="79" customWidth="1"/>
    <col min="15119" max="15360" width="9.140625" style="79"/>
    <col min="15361" max="15361" width="0" style="79" hidden="1" customWidth="1"/>
    <col min="15362" max="15362" width="0.5703125" style="79" customWidth="1"/>
    <col min="15363" max="15363" width="59.5703125" style="79" customWidth="1"/>
    <col min="15364" max="15364" width="5.42578125" style="79" customWidth="1"/>
    <col min="15365" max="15365" width="4" style="79" customWidth="1"/>
    <col min="15366" max="15366" width="4.5703125" style="79" customWidth="1"/>
    <col min="15367" max="15367" width="4.7109375" style="79" customWidth="1"/>
    <col min="15368" max="15368" width="4.140625" style="79" customWidth="1"/>
    <col min="15369" max="15369" width="4.7109375" style="79" customWidth="1"/>
    <col min="15370" max="15370" width="6.85546875" style="79" customWidth="1"/>
    <col min="15371" max="15371" width="4.5703125" style="79" customWidth="1"/>
    <col min="15372" max="15372" width="11" style="79" customWidth="1"/>
    <col min="15373" max="15373" width="10.140625" style="79" customWidth="1"/>
    <col min="15374" max="15374" width="10.85546875" style="79" customWidth="1"/>
    <col min="15375" max="15616" width="9.140625" style="79"/>
    <col min="15617" max="15617" width="0" style="79" hidden="1" customWidth="1"/>
    <col min="15618" max="15618" width="0.5703125" style="79" customWidth="1"/>
    <col min="15619" max="15619" width="59.5703125" style="79" customWidth="1"/>
    <col min="15620" max="15620" width="5.42578125" style="79" customWidth="1"/>
    <col min="15621" max="15621" width="4" style="79" customWidth="1"/>
    <col min="15622" max="15622" width="4.5703125" style="79" customWidth="1"/>
    <col min="15623" max="15623" width="4.7109375" style="79" customWidth="1"/>
    <col min="15624" max="15624" width="4.140625" style="79" customWidth="1"/>
    <col min="15625" max="15625" width="4.7109375" style="79" customWidth="1"/>
    <col min="15626" max="15626" width="6.85546875" style="79" customWidth="1"/>
    <col min="15627" max="15627" width="4.5703125" style="79" customWidth="1"/>
    <col min="15628" max="15628" width="11" style="79" customWidth="1"/>
    <col min="15629" max="15629" width="10.140625" style="79" customWidth="1"/>
    <col min="15630" max="15630" width="10.85546875" style="79" customWidth="1"/>
    <col min="15631" max="15872" width="9.140625" style="79"/>
    <col min="15873" max="15873" width="0" style="79" hidden="1" customWidth="1"/>
    <col min="15874" max="15874" width="0.5703125" style="79" customWidth="1"/>
    <col min="15875" max="15875" width="59.5703125" style="79" customWidth="1"/>
    <col min="15876" max="15876" width="5.42578125" style="79" customWidth="1"/>
    <col min="15877" max="15877" width="4" style="79" customWidth="1"/>
    <col min="15878" max="15878" width="4.5703125" style="79" customWidth="1"/>
    <col min="15879" max="15879" width="4.7109375" style="79" customWidth="1"/>
    <col min="15880" max="15880" width="4.140625" style="79" customWidth="1"/>
    <col min="15881" max="15881" width="4.7109375" style="79" customWidth="1"/>
    <col min="15882" max="15882" width="6.85546875" style="79" customWidth="1"/>
    <col min="15883" max="15883" width="4.5703125" style="79" customWidth="1"/>
    <col min="15884" max="15884" width="11" style="79" customWidth="1"/>
    <col min="15885" max="15885" width="10.140625" style="79" customWidth="1"/>
    <col min="15886" max="15886" width="10.85546875" style="79" customWidth="1"/>
    <col min="15887" max="16128" width="9.140625" style="79"/>
    <col min="16129" max="16129" width="0" style="79" hidden="1" customWidth="1"/>
    <col min="16130" max="16130" width="0.5703125" style="79" customWidth="1"/>
    <col min="16131" max="16131" width="59.5703125" style="79" customWidth="1"/>
    <col min="16132" max="16132" width="5.42578125" style="79" customWidth="1"/>
    <col min="16133" max="16133" width="4" style="79" customWidth="1"/>
    <col min="16134" max="16134" width="4.5703125" style="79" customWidth="1"/>
    <col min="16135" max="16135" width="4.7109375" style="79" customWidth="1"/>
    <col min="16136" max="16136" width="4.140625" style="79" customWidth="1"/>
    <col min="16137" max="16137" width="4.7109375" style="79" customWidth="1"/>
    <col min="16138" max="16138" width="6.85546875" style="79" customWidth="1"/>
    <col min="16139" max="16139" width="4.5703125" style="79" customWidth="1"/>
    <col min="16140" max="16140" width="11" style="79" customWidth="1"/>
    <col min="16141" max="16141" width="10.140625" style="79" customWidth="1"/>
    <col min="16142" max="16142" width="10.85546875" style="79" customWidth="1"/>
    <col min="16143" max="16384" width="9.140625" style="79"/>
  </cols>
  <sheetData>
    <row r="1" spans="1:18" ht="39.75" hidden="1" customHeight="1" x14ac:dyDescent="0.2">
      <c r="C1" s="275"/>
      <c r="D1" s="275"/>
      <c r="E1" s="275"/>
      <c r="F1" s="275"/>
      <c r="G1" s="275"/>
      <c r="H1" s="275"/>
      <c r="I1" s="275"/>
      <c r="J1" s="275"/>
      <c r="K1" s="275"/>
      <c r="L1" s="275"/>
    </row>
    <row r="2" spans="1:18" s="19" customFormat="1" ht="11.25" customHeight="1" x14ac:dyDescent="0.25">
      <c r="D2" s="242" t="s">
        <v>207</v>
      </c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80"/>
      <c r="P2" s="80"/>
      <c r="Q2" s="80"/>
      <c r="R2" s="80"/>
    </row>
    <row r="3" spans="1:18" s="19" customFormat="1" ht="15" customHeight="1" x14ac:dyDescent="0.25">
      <c r="D3" s="242" t="s">
        <v>175</v>
      </c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80"/>
      <c r="P3" s="80"/>
      <c r="Q3" s="80"/>
      <c r="R3" s="80"/>
    </row>
    <row r="4" spans="1:18" s="19" customFormat="1" ht="13.5" customHeight="1" x14ac:dyDescent="0.25">
      <c r="D4" s="242" t="s">
        <v>176</v>
      </c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80"/>
      <c r="P4" s="80"/>
      <c r="Q4" s="80"/>
      <c r="R4" s="80"/>
    </row>
    <row r="5" spans="1:18" s="19" customFormat="1" ht="14.25" customHeight="1" x14ac:dyDescent="0.2">
      <c r="D5" s="243" t="s">
        <v>166</v>
      </c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81"/>
      <c r="P5" s="81"/>
      <c r="Q5" s="81"/>
      <c r="R5" s="81"/>
    </row>
    <row r="6" spans="1:18" s="19" customFormat="1" ht="14.25" customHeight="1" x14ac:dyDescent="0.2">
      <c r="D6" s="200"/>
      <c r="E6" s="201"/>
      <c r="F6" s="201"/>
      <c r="G6" s="201"/>
      <c r="H6" s="201"/>
      <c r="I6" s="201"/>
      <c r="J6" s="201"/>
      <c r="K6" s="201"/>
      <c r="L6" s="276" t="s">
        <v>303</v>
      </c>
      <c r="M6" s="276"/>
      <c r="N6" s="276"/>
      <c r="O6" s="81"/>
      <c r="P6" s="81"/>
      <c r="Q6" s="81"/>
      <c r="R6" s="81"/>
    </row>
    <row r="7" spans="1:18" s="19" customFormat="1" ht="15" customHeight="1" x14ac:dyDescent="0.25">
      <c r="D7" s="271" t="s">
        <v>315</v>
      </c>
      <c r="E7" s="272"/>
      <c r="F7" s="272"/>
      <c r="G7" s="272"/>
      <c r="H7" s="272"/>
      <c r="I7" s="272"/>
      <c r="J7" s="272"/>
      <c r="K7" s="272"/>
      <c r="L7" s="272"/>
      <c r="M7" s="272"/>
      <c r="N7" s="272"/>
      <c r="O7" s="82"/>
      <c r="P7" s="82"/>
      <c r="Q7" s="82"/>
      <c r="R7" s="82"/>
    </row>
    <row r="8" spans="1:18" s="19" customFormat="1" ht="8.25" customHeight="1" x14ac:dyDescent="0.2">
      <c r="F8" s="20"/>
      <c r="G8" s="21"/>
      <c r="H8" s="21"/>
      <c r="I8" s="21"/>
      <c r="J8" s="22"/>
      <c r="K8" s="22"/>
      <c r="L8" s="22"/>
      <c r="M8" s="22"/>
      <c r="N8" s="22"/>
      <c r="O8" s="22"/>
      <c r="P8" s="83"/>
    </row>
    <row r="9" spans="1:18" s="19" customFormat="1" ht="57" customHeight="1" thickBot="1" x14ac:dyDescent="0.25">
      <c r="C9" s="245" t="s">
        <v>301</v>
      </c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84"/>
      <c r="P9" s="84"/>
      <c r="Q9" s="84"/>
      <c r="R9" s="84"/>
    </row>
    <row r="10" spans="1:18" ht="13.5" hidden="1" customHeight="1" x14ac:dyDescent="0.25">
      <c r="C10" s="85"/>
      <c r="D10" s="85"/>
      <c r="E10" s="86"/>
      <c r="F10" s="86"/>
      <c r="G10" s="86"/>
      <c r="H10" s="86"/>
      <c r="I10" s="86"/>
      <c r="J10" s="86"/>
      <c r="K10" s="273"/>
      <c r="L10" s="274"/>
      <c r="M10" s="87"/>
      <c r="N10" s="87"/>
    </row>
    <row r="11" spans="1:18" ht="16.5" thickBot="1" x14ac:dyDescent="0.3">
      <c r="C11" s="262" t="s">
        <v>178</v>
      </c>
      <c r="D11" s="264" t="s">
        <v>179</v>
      </c>
      <c r="E11" s="257" t="s">
        <v>180</v>
      </c>
      <c r="F11" s="257" t="s">
        <v>181</v>
      </c>
      <c r="G11" s="266" t="s">
        <v>208</v>
      </c>
      <c r="H11" s="267"/>
      <c r="I11" s="267"/>
      <c r="J11" s="268"/>
      <c r="K11" s="257" t="s">
        <v>209</v>
      </c>
      <c r="L11" s="259" t="s">
        <v>210</v>
      </c>
      <c r="M11" s="260"/>
      <c r="N11" s="261"/>
    </row>
    <row r="12" spans="1:18" ht="38.450000000000003" customHeight="1" thickBot="1" x14ac:dyDescent="0.25">
      <c r="A12" s="29"/>
      <c r="B12" s="29"/>
      <c r="C12" s="263"/>
      <c r="D12" s="265"/>
      <c r="E12" s="258"/>
      <c r="F12" s="258"/>
      <c r="G12" s="263"/>
      <c r="H12" s="269"/>
      <c r="I12" s="269"/>
      <c r="J12" s="270"/>
      <c r="K12" s="258"/>
      <c r="L12" s="88" t="s">
        <v>169</v>
      </c>
      <c r="M12" s="88" t="s">
        <v>0</v>
      </c>
      <c r="N12" s="89" t="s">
        <v>170</v>
      </c>
      <c r="P12" s="90"/>
    </row>
    <row r="13" spans="1:18" s="212" customFormat="1" ht="19.149999999999999" customHeight="1" thickBot="1" x14ac:dyDescent="0.3">
      <c r="A13" s="209"/>
      <c r="B13" s="209"/>
      <c r="C13" s="91">
        <v>1</v>
      </c>
      <c r="D13" s="91">
        <v>2</v>
      </c>
      <c r="E13" s="92">
        <v>3</v>
      </c>
      <c r="F13" s="93">
        <v>4</v>
      </c>
      <c r="G13" s="94">
        <v>5</v>
      </c>
      <c r="H13" s="95">
        <v>6</v>
      </c>
      <c r="I13" s="96">
        <v>7</v>
      </c>
      <c r="J13" s="92">
        <v>8</v>
      </c>
      <c r="K13" s="210">
        <v>9</v>
      </c>
      <c r="L13" s="210">
        <v>10</v>
      </c>
      <c r="M13" s="211">
        <v>11</v>
      </c>
      <c r="N13" s="211">
        <v>12</v>
      </c>
    </row>
    <row r="14" spans="1:18" s="103" customFormat="1" ht="15" customHeight="1" thickBot="1" x14ac:dyDescent="0.3">
      <c r="A14" s="37"/>
      <c r="B14" s="37"/>
      <c r="C14" s="214" t="s">
        <v>183</v>
      </c>
      <c r="D14" s="97"/>
      <c r="E14" s="98"/>
      <c r="F14" s="98"/>
      <c r="G14" s="99" t="s">
        <v>162</v>
      </c>
      <c r="H14" s="100"/>
      <c r="I14" s="100"/>
      <c r="J14" s="101"/>
      <c r="K14" s="98" t="s">
        <v>162</v>
      </c>
      <c r="L14" s="102">
        <f>L15</f>
        <v>3447.991</v>
      </c>
      <c r="M14" s="102">
        <f>M15</f>
        <v>3114.5159200000003</v>
      </c>
      <c r="N14" s="102">
        <f>M14/L14*100</f>
        <v>90.328423711082777</v>
      </c>
    </row>
    <row r="15" spans="1:18" s="37" customFormat="1" ht="47.45" customHeight="1" x14ac:dyDescent="0.25">
      <c r="C15" s="104" t="s">
        <v>184</v>
      </c>
      <c r="D15" s="105"/>
      <c r="E15" s="106"/>
      <c r="F15" s="106"/>
      <c r="G15" s="107" t="s">
        <v>162</v>
      </c>
      <c r="H15" s="108"/>
      <c r="I15" s="108"/>
      <c r="J15" s="109"/>
      <c r="K15" s="106" t="s">
        <v>162</v>
      </c>
      <c r="L15" s="110">
        <f>L16+L66+L73+L86+L93+L133+L140</f>
        <v>3447.991</v>
      </c>
      <c r="M15" s="110">
        <f>M16+M66+M73+M86+M93+M133+M140</f>
        <v>3114.5159200000003</v>
      </c>
      <c r="N15" s="111">
        <f t="shared" ref="N15:N69" si="0">M15/L15*100</f>
        <v>90.328423711082777</v>
      </c>
    </row>
    <row r="16" spans="1:18" s="103" customFormat="1" ht="16.899999999999999" customHeight="1" x14ac:dyDescent="0.25">
      <c r="A16" s="37"/>
      <c r="B16" s="37"/>
      <c r="C16" s="112" t="s">
        <v>185</v>
      </c>
      <c r="D16" s="113">
        <v>915</v>
      </c>
      <c r="E16" s="114" t="s">
        <v>186</v>
      </c>
      <c r="F16" s="114"/>
      <c r="G16" s="115" t="s">
        <v>162</v>
      </c>
      <c r="H16" s="116"/>
      <c r="I16" s="116"/>
      <c r="J16" s="117"/>
      <c r="K16" s="114" t="s">
        <v>162</v>
      </c>
      <c r="L16" s="118">
        <f>L17+L48+L54</f>
        <v>1928.748</v>
      </c>
      <c r="M16" s="118">
        <f>M17+M48+M54</f>
        <v>1805.6809200000002</v>
      </c>
      <c r="N16" s="118">
        <f t="shared" si="0"/>
        <v>93.619328185952767</v>
      </c>
      <c r="O16" s="119"/>
      <c r="P16" s="119"/>
    </row>
    <row r="17" spans="1:28" ht="51.75" customHeight="1" x14ac:dyDescent="0.25">
      <c r="A17" s="19"/>
      <c r="B17" s="19"/>
      <c r="C17" s="112" t="s">
        <v>187</v>
      </c>
      <c r="D17" s="113">
        <v>915</v>
      </c>
      <c r="E17" s="114" t="s">
        <v>186</v>
      </c>
      <c r="F17" s="114" t="s">
        <v>188</v>
      </c>
      <c r="G17" s="115" t="s">
        <v>162</v>
      </c>
      <c r="H17" s="116"/>
      <c r="I17" s="116"/>
      <c r="J17" s="117"/>
      <c r="K17" s="114" t="s">
        <v>162</v>
      </c>
      <c r="L17" s="118">
        <f>L18+L42</f>
        <v>1607.019</v>
      </c>
      <c r="M17" s="118">
        <f>M18+M42</f>
        <v>1488.3919200000003</v>
      </c>
      <c r="N17" s="118">
        <f t="shared" si="0"/>
        <v>92.618190575220353</v>
      </c>
      <c r="O17" s="120"/>
    </row>
    <row r="18" spans="1:28" ht="48" customHeight="1" x14ac:dyDescent="0.25">
      <c r="A18" s="19"/>
      <c r="B18" s="19"/>
      <c r="C18" s="121" t="s">
        <v>211</v>
      </c>
      <c r="D18" s="113">
        <v>915</v>
      </c>
      <c r="E18" s="114" t="s">
        <v>186</v>
      </c>
      <c r="F18" s="114" t="s">
        <v>188</v>
      </c>
      <c r="G18" s="115" t="s">
        <v>212</v>
      </c>
      <c r="H18" s="116"/>
      <c r="I18" s="116"/>
      <c r="J18" s="117"/>
      <c r="K18" s="114"/>
      <c r="L18" s="118">
        <f>L19+L26</f>
        <v>1606.7190000000001</v>
      </c>
      <c r="M18" s="118">
        <f>M19+M26</f>
        <v>1488.0919200000003</v>
      </c>
      <c r="N18" s="122">
        <f t="shared" si="0"/>
        <v>92.616812273957066</v>
      </c>
    </row>
    <row r="19" spans="1:28" ht="31.15" customHeight="1" x14ac:dyDescent="0.25">
      <c r="A19" s="19"/>
      <c r="B19" s="19"/>
      <c r="C19" s="121" t="s">
        <v>213</v>
      </c>
      <c r="D19" s="113">
        <v>915</v>
      </c>
      <c r="E19" s="114" t="s">
        <v>186</v>
      </c>
      <c r="F19" s="114" t="s">
        <v>188</v>
      </c>
      <c r="G19" s="115" t="s">
        <v>212</v>
      </c>
      <c r="H19" s="116" t="s">
        <v>214</v>
      </c>
      <c r="I19" s="116" t="s">
        <v>215</v>
      </c>
      <c r="J19" s="117"/>
      <c r="K19" s="114"/>
      <c r="L19" s="118">
        <f>L20+L23</f>
        <v>411.459</v>
      </c>
      <c r="M19" s="118">
        <f>M20+M23</f>
        <v>395.06100000000004</v>
      </c>
      <c r="N19" s="118">
        <f t="shared" si="0"/>
        <v>96.014669748383199</v>
      </c>
    </row>
    <row r="20" spans="1:28" ht="48" customHeight="1" x14ac:dyDescent="0.25">
      <c r="A20" s="19"/>
      <c r="B20" s="19"/>
      <c r="C20" s="112" t="s">
        <v>306</v>
      </c>
      <c r="D20" s="113">
        <v>915</v>
      </c>
      <c r="E20" s="114" t="s">
        <v>186</v>
      </c>
      <c r="F20" s="114" t="s">
        <v>188</v>
      </c>
      <c r="G20" s="115" t="s">
        <v>212</v>
      </c>
      <c r="H20" s="116" t="s">
        <v>214</v>
      </c>
      <c r="I20" s="116" t="s">
        <v>215</v>
      </c>
      <c r="J20" s="117" t="s">
        <v>217</v>
      </c>
      <c r="K20" s="114"/>
      <c r="L20" s="118">
        <f t="shared" ref="L20:M21" si="1">L21</f>
        <v>393.93299999999999</v>
      </c>
      <c r="M20" s="118">
        <f t="shared" si="1"/>
        <v>377.53500000000003</v>
      </c>
      <c r="N20" s="118">
        <f t="shared" si="0"/>
        <v>95.837363206433594</v>
      </c>
    </row>
    <row r="21" spans="1:28" ht="80.25" customHeight="1" x14ac:dyDescent="0.25">
      <c r="A21" s="19"/>
      <c r="B21" s="19"/>
      <c r="C21" s="112" t="s">
        <v>140</v>
      </c>
      <c r="D21" s="113">
        <v>915</v>
      </c>
      <c r="E21" s="114" t="s">
        <v>186</v>
      </c>
      <c r="F21" s="114" t="s">
        <v>188</v>
      </c>
      <c r="G21" s="115" t="s">
        <v>212</v>
      </c>
      <c r="H21" s="116" t="s">
        <v>214</v>
      </c>
      <c r="I21" s="116" t="s">
        <v>215</v>
      </c>
      <c r="J21" s="117" t="s">
        <v>217</v>
      </c>
      <c r="K21" s="114">
        <v>100</v>
      </c>
      <c r="L21" s="118">
        <f t="shared" si="1"/>
        <v>393.93299999999999</v>
      </c>
      <c r="M21" s="118">
        <f t="shared" si="1"/>
        <v>377.53500000000003</v>
      </c>
      <c r="N21" s="118">
        <f t="shared" si="0"/>
        <v>95.837363206433594</v>
      </c>
    </row>
    <row r="22" spans="1:28" ht="33.75" customHeight="1" x14ac:dyDescent="0.25">
      <c r="A22" s="19"/>
      <c r="B22" s="19"/>
      <c r="C22" s="112" t="s">
        <v>141</v>
      </c>
      <c r="D22" s="113">
        <v>915</v>
      </c>
      <c r="E22" s="114" t="s">
        <v>186</v>
      </c>
      <c r="F22" s="114" t="s">
        <v>188</v>
      </c>
      <c r="G22" s="115" t="s">
        <v>212</v>
      </c>
      <c r="H22" s="116" t="s">
        <v>214</v>
      </c>
      <c r="I22" s="116" t="s">
        <v>215</v>
      </c>
      <c r="J22" s="117" t="s">
        <v>217</v>
      </c>
      <c r="K22" s="114">
        <v>120</v>
      </c>
      <c r="L22" s="118">
        <v>393.93299999999999</v>
      </c>
      <c r="M22" s="118">
        <v>377.53500000000003</v>
      </c>
      <c r="N22" s="122">
        <f t="shared" si="0"/>
        <v>95.837363206433594</v>
      </c>
    </row>
    <row r="23" spans="1:28" ht="50.25" customHeight="1" x14ac:dyDescent="0.25">
      <c r="A23" s="19"/>
      <c r="B23" s="19"/>
      <c r="C23" s="104" t="s">
        <v>142</v>
      </c>
      <c r="D23" s="113">
        <v>915</v>
      </c>
      <c r="E23" s="123" t="s">
        <v>186</v>
      </c>
      <c r="F23" s="128" t="s">
        <v>188</v>
      </c>
      <c r="G23" s="124">
        <v>65</v>
      </c>
      <c r="H23" s="125">
        <v>1</v>
      </c>
      <c r="I23" s="126" t="s">
        <v>215</v>
      </c>
      <c r="J23" s="117">
        <v>44205</v>
      </c>
      <c r="K23" s="127"/>
      <c r="L23" s="110">
        <f t="shared" ref="L23:M24" si="2">L24</f>
        <v>17.526</v>
      </c>
      <c r="M23" s="110">
        <f t="shared" si="2"/>
        <v>17.526</v>
      </c>
      <c r="N23" s="129">
        <f t="shared" si="0"/>
        <v>100</v>
      </c>
    </row>
    <row r="24" spans="1:28" ht="65.25" customHeight="1" x14ac:dyDescent="0.25">
      <c r="A24" s="19"/>
      <c r="B24" s="19"/>
      <c r="C24" s="112" t="s">
        <v>140</v>
      </c>
      <c r="D24" s="113">
        <v>915</v>
      </c>
      <c r="E24" s="114" t="s">
        <v>186</v>
      </c>
      <c r="F24" s="114" t="s">
        <v>188</v>
      </c>
      <c r="G24" s="115" t="s">
        <v>212</v>
      </c>
      <c r="H24" s="116">
        <v>1</v>
      </c>
      <c r="I24" s="116" t="s">
        <v>215</v>
      </c>
      <c r="J24" s="117">
        <v>44205</v>
      </c>
      <c r="K24" s="114">
        <v>100</v>
      </c>
      <c r="L24" s="118">
        <f t="shared" si="2"/>
        <v>17.526</v>
      </c>
      <c r="M24" s="118">
        <f t="shared" si="2"/>
        <v>17.526</v>
      </c>
      <c r="N24" s="129">
        <f t="shared" si="0"/>
        <v>100</v>
      </c>
    </row>
    <row r="25" spans="1:28" ht="32.25" customHeight="1" x14ac:dyDescent="0.25">
      <c r="A25" s="19"/>
      <c r="B25" s="19"/>
      <c r="C25" s="112" t="s">
        <v>141</v>
      </c>
      <c r="D25" s="113">
        <v>915</v>
      </c>
      <c r="E25" s="114" t="s">
        <v>186</v>
      </c>
      <c r="F25" s="114" t="s">
        <v>188</v>
      </c>
      <c r="G25" s="115" t="s">
        <v>212</v>
      </c>
      <c r="H25" s="116">
        <v>1</v>
      </c>
      <c r="I25" s="116" t="s">
        <v>215</v>
      </c>
      <c r="J25" s="117">
        <v>44205</v>
      </c>
      <c r="K25" s="114">
        <v>120</v>
      </c>
      <c r="L25" s="118">
        <v>17.526</v>
      </c>
      <c r="M25" s="118">
        <v>17.526</v>
      </c>
      <c r="N25" s="118">
        <f t="shared" si="0"/>
        <v>100</v>
      </c>
    </row>
    <row r="26" spans="1:28" ht="30.75" customHeight="1" x14ac:dyDescent="0.25">
      <c r="A26" s="19"/>
      <c r="B26" s="19"/>
      <c r="C26" s="112" t="s">
        <v>218</v>
      </c>
      <c r="D26" s="113">
        <v>915</v>
      </c>
      <c r="E26" s="114" t="s">
        <v>186</v>
      </c>
      <c r="F26" s="114" t="s">
        <v>188</v>
      </c>
      <c r="G26" s="115" t="s">
        <v>212</v>
      </c>
      <c r="H26" s="116" t="s">
        <v>219</v>
      </c>
      <c r="I26" s="116" t="s">
        <v>215</v>
      </c>
      <c r="J26" s="117"/>
      <c r="K26" s="114"/>
      <c r="L26" s="118">
        <f>L27+L30+L38+L35</f>
        <v>1195.26</v>
      </c>
      <c r="M26" s="118">
        <f>M27+M30+M38+M35</f>
        <v>1093.0309200000002</v>
      </c>
      <c r="N26" s="129">
        <f t="shared" si="0"/>
        <v>91.447126148285747</v>
      </c>
    </row>
    <row r="27" spans="1:28" ht="33.75" customHeight="1" x14ac:dyDescent="0.25">
      <c r="A27" s="19"/>
      <c r="B27" s="19"/>
      <c r="C27" s="112" t="s">
        <v>220</v>
      </c>
      <c r="D27" s="113">
        <v>915</v>
      </c>
      <c r="E27" s="114" t="s">
        <v>186</v>
      </c>
      <c r="F27" s="114" t="s">
        <v>188</v>
      </c>
      <c r="G27" s="115" t="s">
        <v>212</v>
      </c>
      <c r="H27" s="116" t="s">
        <v>219</v>
      </c>
      <c r="I27" s="116" t="s">
        <v>215</v>
      </c>
      <c r="J27" s="117" t="s">
        <v>221</v>
      </c>
      <c r="K27" s="114"/>
      <c r="L27" s="118">
        <f>L28</f>
        <v>531.25599999999997</v>
      </c>
      <c r="M27" s="118">
        <f>M28</f>
        <v>494.84399999999999</v>
      </c>
      <c r="N27" s="118">
        <f t="shared" si="0"/>
        <v>93.146053879862066</v>
      </c>
    </row>
    <row r="28" spans="1:28" ht="81.75" customHeight="1" x14ac:dyDescent="0.25">
      <c r="A28" s="19"/>
      <c r="B28" s="19"/>
      <c r="C28" s="112" t="s">
        <v>140</v>
      </c>
      <c r="D28" s="113">
        <v>915</v>
      </c>
      <c r="E28" s="114" t="s">
        <v>186</v>
      </c>
      <c r="F28" s="114" t="s">
        <v>188</v>
      </c>
      <c r="G28" s="115" t="s">
        <v>212</v>
      </c>
      <c r="H28" s="116" t="s">
        <v>219</v>
      </c>
      <c r="I28" s="116" t="s">
        <v>215</v>
      </c>
      <c r="J28" s="117" t="s">
        <v>221</v>
      </c>
      <c r="K28" s="114">
        <v>100</v>
      </c>
      <c r="L28" s="118">
        <f>L29</f>
        <v>531.25599999999997</v>
      </c>
      <c r="M28" s="118">
        <f>M29</f>
        <v>494.84399999999999</v>
      </c>
      <c r="N28" s="122">
        <f t="shared" si="0"/>
        <v>93.146053879862066</v>
      </c>
    </row>
    <row r="29" spans="1:28" ht="33" customHeight="1" x14ac:dyDescent="0.25">
      <c r="A29" s="19"/>
      <c r="B29" s="19"/>
      <c r="C29" s="112" t="s">
        <v>141</v>
      </c>
      <c r="D29" s="113">
        <v>915</v>
      </c>
      <c r="E29" s="114" t="s">
        <v>186</v>
      </c>
      <c r="F29" s="114" t="s">
        <v>188</v>
      </c>
      <c r="G29" s="115" t="s">
        <v>212</v>
      </c>
      <c r="H29" s="116" t="s">
        <v>219</v>
      </c>
      <c r="I29" s="116" t="s">
        <v>215</v>
      </c>
      <c r="J29" s="117" t="s">
        <v>221</v>
      </c>
      <c r="K29" s="114">
        <v>120</v>
      </c>
      <c r="L29" s="118">
        <v>531.25599999999997</v>
      </c>
      <c r="M29" s="118">
        <v>494.84399999999999</v>
      </c>
      <c r="N29" s="118">
        <f t="shared" si="0"/>
        <v>93.146053879862066</v>
      </c>
    </row>
    <row r="30" spans="1:28" ht="32.25" customHeight="1" x14ac:dyDescent="0.25">
      <c r="A30" s="19"/>
      <c r="B30" s="19"/>
      <c r="C30" s="112" t="s">
        <v>222</v>
      </c>
      <c r="D30" s="113">
        <v>915</v>
      </c>
      <c r="E30" s="114" t="s">
        <v>186</v>
      </c>
      <c r="F30" s="114" t="s">
        <v>188</v>
      </c>
      <c r="G30" s="115" t="s">
        <v>212</v>
      </c>
      <c r="H30" s="116" t="s">
        <v>219</v>
      </c>
      <c r="I30" s="116" t="s">
        <v>215</v>
      </c>
      <c r="J30" s="117" t="s">
        <v>223</v>
      </c>
      <c r="K30" s="114"/>
      <c r="L30" s="118">
        <f>L31+L33</f>
        <v>327.73099999999999</v>
      </c>
      <c r="M30" s="118">
        <f>M31+M33</f>
        <v>261.91399999999999</v>
      </c>
      <c r="N30" s="129">
        <f t="shared" si="0"/>
        <v>79.917371258745746</v>
      </c>
    </row>
    <row r="31" spans="1:28" ht="33" customHeight="1" x14ac:dyDescent="0.25">
      <c r="A31" s="19"/>
      <c r="B31" s="19"/>
      <c r="C31" s="112" t="s">
        <v>143</v>
      </c>
      <c r="D31" s="113">
        <v>915</v>
      </c>
      <c r="E31" s="114" t="s">
        <v>186</v>
      </c>
      <c r="F31" s="114" t="s">
        <v>188</v>
      </c>
      <c r="G31" s="115" t="s">
        <v>212</v>
      </c>
      <c r="H31" s="116" t="s">
        <v>219</v>
      </c>
      <c r="I31" s="116" t="s">
        <v>215</v>
      </c>
      <c r="J31" s="117" t="s">
        <v>223</v>
      </c>
      <c r="K31" s="114">
        <v>200</v>
      </c>
      <c r="L31" s="118">
        <f>L32</f>
        <v>325.05700000000002</v>
      </c>
      <c r="M31" s="118">
        <f>M32</f>
        <v>259.875</v>
      </c>
      <c r="N31" s="129">
        <f t="shared" si="0"/>
        <v>79.947516897036522</v>
      </c>
    </row>
    <row r="32" spans="1:28" s="131" customFormat="1" ht="32.25" customHeight="1" x14ac:dyDescent="0.25">
      <c r="A32" s="130"/>
      <c r="B32" s="130"/>
      <c r="C32" s="121" t="s">
        <v>144</v>
      </c>
      <c r="D32" s="113">
        <v>915</v>
      </c>
      <c r="E32" s="114" t="s">
        <v>186</v>
      </c>
      <c r="F32" s="114" t="s">
        <v>188</v>
      </c>
      <c r="G32" s="115" t="s">
        <v>212</v>
      </c>
      <c r="H32" s="116" t="s">
        <v>219</v>
      </c>
      <c r="I32" s="116" t="s">
        <v>215</v>
      </c>
      <c r="J32" s="117" t="s">
        <v>223</v>
      </c>
      <c r="K32" s="114">
        <v>240</v>
      </c>
      <c r="L32" s="118">
        <v>325.05700000000002</v>
      </c>
      <c r="M32" s="118">
        <v>259.875</v>
      </c>
      <c r="N32" s="129">
        <f t="shared" si="0"/>
        <v>79.947516897036522</v>
      </c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32" ht="15.75" customHeight="1" x14ac:dyDescent="0.25">
      <c r="A33" s="19"/>
      <c r="B33" s="19"/>
      <c r="C33" s="112" t="s">
        <v>145</v>
      </c>
      <c r="D33" s="113">
        <v>915</v>
      </c>
      <c r="E33" s="114" t="s">
        <v>186</v>
      </c>
      <c r="F33" s="114" t="s">
        <v>188</v>
      </c>
      <c r="G33" s="115" t="s">
        <v>212</v>
      </c>
      <c r="H33" s="116" t="s">
        <v>219</v>
      </c>
      <c r="I33" s="116" t="s">
        <v>215</v>
      </c>
      <c r="J33" s="117" t="s">
        <v>223</v>
      </c>
      <c r="K33" s="114">
        <v>800</v>
      </c>
      <c r="L33" s="118">
        <f>L34</f>
        <v>2.6739999999999999</v>
      </c>
      <c r="M33" s="118">
        <f>M34</f>
        <v>2.0390000000000001</v>
      </c>
      <c r="N33" s="118">
        <f t="shared" si="0"/>
        <v>76.252804786836208</v>
      </c>
    </row>
    <row r="34" spans="1:32" ht="16.5" customHeight="1" x14ac:dyDescent="0.25">
      <c r="A34" s="19"/>
      <c r="B34" s="19"/>
      <c r="C34" s="112" t="s">
        <v>146</v>
      </c>
      <c r="D34" s="113">
        <v>915</v>
      </c>
      <c r="E34" s="114" t="s">
        <v>186</v>
      </c>
      <c r="F34" s="114" t="s">
        <v>188</v>
      </c>
      <c r="G34" s="115" t="s">
        <v>212</v>
      </c>
      <c r="H34" s="116" t="s">
        <v>219</v>
      </c>
      <c r="I34" s="116" t="s">
        <v>215</v>
      </c>
      <c r="J34" s="117" t="s">
        <v>223</v>
      </c>
      <c r="K34" s="114">
        <v>850</v>
      </c>
      <c r="L34" s="118">
        <v>2.6739999999999999</v>
      </c>
      <c r="M34" s="118">
        <v>2.0390000000000001</v>
      </c>
      <c r="N34" s="118">
        <f t="shared" si="0"/>
        <v>76.252804786836208</v>
      </c>
    </row>
    <row r="35" spans="1:32" ht="51" customHeight="1" x14ac:dyDescent="0.25">
      <c r="A35" s="19"/>
      <c r="B35" s="19"/>
      <c r="C35" s="104" t="s">
        <v>142</v>
      </c>
      <c r="D35" s="113">
        <v>915</v>
      </c>
      <c r="E35" s="123" t="s">
        <v>186</v>
      </c>
      <c r="F35" s="128" t="s">
        <v>188</v>
      </c>
      <c r="G35" s="124">
        <v>65</v>
      </c>
      <c r="H35" s="125">
        <v>2</v>
      </c>
      <c r="I35" s="126" t="s">
        <v>215</v>
      </c>
      <c r="J35" s="117">
        <v>44205</v>
      </c>
      <c r="K35" s="127"/>
      <c r="L35" s="110">
        <f>L36</f>
        <v>320.173</v>
      </c>
      <c r="M35" s="110">
        <f>M36</f>
        <v>320.173</v>
      </c>
      <c r="N35" s="118">
        <f t="shared" si="0"/>
        <v>100</v>
      </c>
    </row>
    <row r="36" spans="1:32" ht="79.5" customHeight="1" x14ac:dyDescent="0.25">
      <c r="A36" s="19"/>
      <c r="B36" s="19"/>
      <c r="C36" s="112" t="s">
        <v>140</v>
      </c>
      <c r="D36" s="113">
        <v>915</v>
      </c>
      <c r="E36" s="114" t="s">
        <v>186</v>
      </c>
      <c r="F36" s="114" t="s">
        <v>188</v>
      </c>
      <c r="G36" s="115" t="s">
        <v>212</v>
      </c>
      <c r="H36" s="116" t="s">
        <v>219</v>
      </c>
      <c r="I36" s="116" t="s">
        <v>215</v>
      </c>
      <c r="J36" s="117">
        <v>44205</v>
      </c>
      <c r="K36" s="114">
        <v>100</v>
      </c>
      <c r="L36" s="118">
        <f>L37</f>
        <v>320.173</v>
      </c>
      <c r="M36" s="118">
        <f>M37</f>
        <v>320.173</v>
      </c>
      <c r="N36" s="118">
        <f t="shared" si="0"/>
        <v>100</v>
      </c>
    </row>
    <row r="37" spans="1:32" ht="33" customHeight="1" x14ac:dyDescent="0.25">
      <c r="A37" s="19"/>
      <c r="B37" s="19"/>
      <c r="C37" s="112" t="s">
        <v>141</v>
      </c>
      <c r="D37" s="113">
        <v>915</v>
      </c>
      <c r="E37" s="114" t="s">
        <v>186</v>
      </c>
      <c r="F37" s="114" t="s">
        <v>188</v>
      </c>
      <c r="G37" s="115" t="s">
        <v>212</v>
      </c>
      <c r="H37" s="116" t="s">
        <v>219</v>
      </c>
      <c r="I37" s="116" t="s">
        <v>215</v>
      </c>
      <c r="J37" s="117">
        <v>44205</v>
      </c>
      <c r="K37" s="114">
        <v>120</v>
      </c>
      <c r="L37" s="118">
        <v>320.173</v>
      </c>
      <c r="M37" s="118">
        <v>320.173</v>
      </c>
      <c r="N37" s="118">
        <f t="shared" si="0"/>
        <v>100</v>
      </c>
    </row>
    <row r="38" spans="1:32" ht="48.75" hidden="1" customHeight="1" x14ac:dyDescent="0.25">
      <c r="A38" s="19"/>
      <c r="B38" s="19"/>
      <c r="C38" s="135" t="s">
        <v>224</v>
      </c>
      <c r="D38" s="113">
        <v>915</v>
      </c>
      <c r="E38" s="136" t="s">
        <v>186</v>
      </c>
      <c r="F38" s="128" t="s">
        <v>188</v>
      </c>
      <c r="G38" s="124">
        <v>65</v>
      </c>
      <c r="H38" s="137" t="s">
        <v>219</v>
      </c>
      <c r="I38" s="133" t="s">
        <v>215</v>
      </c>
      <c r="J38" s="138" t="s">
        <v>225</v>
      </c>
      <c r="K38" s="127"/>
      <c r="L38" s="134">
        <f t="shared" ref="L38:M40" si="3">L39</f>
        <v>16.100000000000001</v>
      </c>
      <c r="M38" s="134">
        <f t="shared" si="3"/>
        <v>16.099920000000001</v>
      </c>
      <c r="N38" s="129">
        <f t="shared" si="0"/>
        <v>99.999503105590065</v>
      </c>
    </row>
    <row r="39" spans="1:32" ht="82.9" customHeight="1" x14ac:dyDescent="0.25">
      <c r="A39" s="19"/>
      <c r="B39" s="19"/>
      <c r="C39" s="104" t="s">
        <v>307</v>
      </c>
      <c r="D39" s="113">
        <v>915</v>
      </c>
      <c r="E39" s="136" t="s">
        <v>186</v>
      </c>
      <c r="F39" s="128" t="s">
        <v>188</v>
      </c>
      <c r="G39" s="124">
        <v>65</v>
      </c>
      <c r="H39" s="116" t="s">
        <v>219</v>
      </c>
      <c r="I39" s="133" t="s">
        <v>215</v>
      </c>
      <c r="J39" s="138" t="s">
        <v>226</v>
      </c>
      <c r="K39" s="127"/>
      <c r="L39" s="134">
        <f t="shared" si="3"/>
        <v>16.100000000000001</v>
      </c>
      <c r="M39" s="134">
        <f t="shared" si="3"/>
        <v>16.099920000000001</v>
      </c>
      <c r="N39" s="118">
        <f t="shared" si="0"/>
        <v>99.999503105590065</v>
      </c>
    </row>
    <row r="40" spans="1:32" ht="18.75" customHeight="1" x14ac:dyDescent="0.25">
      <c r="A40" s="19"/>
      <c r="B40" s="19"/>
      <c r="C40" s="104" t="s">
        <v>147</v>
      </c>
      <c r="D40" s="113">
        <v>915</v>
      </c>
      <c r="E40" s="136" t="s">
        <v>186</v>
      </c>
      <c r="F40" s="128" t="s">
        <v>188</v>
      </c>
      <c r="G40" s="124">
        <v>65</v>
      </c>
      <c r="H40" s="116" t="s">
        <v>219</v>
      </c>
      <c r="I40" s="133" t="s">
        <v>215</v>
      </c>
      <c r="J40" s="138" t="s">
        <v>226</v>
      </c>
      <c r="K40" s="127" t="s">
        <v>227</v>
      </c>
      <c r="L40" s="134">
        <f t="shared" si="3"/>
        <v>16.100000000000001</v>
      </c>
      <c r="M40" s="134">
        <f t="shared" si="3"/>
        <v>16.099920000000001</v>
      </c>
      <c r="N40" s="118">
        <f t="shared" si="0"/>
        <v>99.999503105590065</v>
      </c>
    </row>
    <row r="41" spans="1:32" ht="17.45" customHeight="1" x14ac:dyDescent="0.25">
      <c r="A41" s="19"/>
      <c r="B41" s="19"/>
      <c r="C41" s="139" t="s">
        <v>129</v>
      </c>
      <c r="D41" s="113">
        <v>915</v>
      </c>
      <c r="E41" s="136" t="s">
        <v>186</v>
      </c>
      <c r="F41" s="128" t="s">
        <v>188</v>
      </c>
      <c r="G41" s="124">
        <v>65</v>
      </c>
      <c r="H41" s="132" t="s">
        <v>219</v>
      </c>
      <c r="I41" s="133" t="s">
        <v>215</v>
      </c>
      <c r="J41" s="138" t="s">
        <v>226</v>
      </c>
      <c r="K41" s="127" t="s">
        <v>228</v>
      </c>
      <c r="L41" s="140">
        <v>16.100000000000001</v>
      </c>
      <c r="M41" s="140">
        <v>16.099920000000001</v>
      </c>
      <c r="N41" s="118">
        <f t="shared" si="0"/>
        <v>99.999503105590065</v>
      </c>
    </row>
    <row r="42" spans="1:32" ht="61.9" customHeight="1" x14ac:dyDescent="0.25">
      <c r="A42" s="19"/>
      <c r="B42" s="19"/>
      <c r="C42" s="112" t="s">
        <v>304</v>
      </c>
      <c r="D42" s="113">
        <v>915</v>
      </c>
      <c r="E42" s="114" t="s">
        <v>186</v>
      </c>
      <c r="F42" s="114" t="s">
        <v>188</v>
      </c>
      <c r="G42" s="115" t="s">
        <v>229</v>
      </c>
      <c r="H42" s="116" t="s">
        <v>230</v>
      </c>
      <c r="I42" s="133"/>
      <c r="J42" s="138"/>
      <c r="K42" s="127"/>
      <c r="L42" s="118">
        <f t="shared" ref="L42:M46" si="4">L43</f>
        <v>0.3</v>
      </c>
      <c r="M42" s="118">
        <f t="shared" si="4"/>
        <v>0.3</v>
      </c>
      <c r="N42" s="122">
        <f t="shared" si="0"/>
        <v>100</v>
      </c>
    </row>
    <row r="43" spans="1:32" ht="66" customHeight="1" x14ac:dyDescent="0.25">
      <c r="A43" s="19"/>
      <c r="B43" s="19"/>
      <c r="C43" s="112" t="s">
        <v>305</v>
      </c>
      <c r="D43" s="113">
        <v>915</v>
      </c>
      <c r="E43" s="114" t="s">
        <v>186</v>
      </c>
      <c r="F43" s="114" t="s">
        <v>188</v>
      </c>
      <c r="G43" s="115">
        <v>89</v>
      </c>
      <c r="H43" s="116">
        <v>1</v>
      </c>
      <c r="I43" s="116" t="s">
        <v>215</v>
      </c>
      <c r="J43" s="117"/>
      <c r="K43" s="114"/>
      <c r="L43" s="118">
        <f t="shared" si="4"/>
        <v>0.3</v>
      </c>
      <c r="M43" s="118">
        <f t="shared" si="4"/>
        <v>0.3</v>
      </c>
      <c r="N43" s="118">
        <f t="shared" si="0"/>
        <v>100</v>
      </c>
    </row>
    <row r="44" spans="1:32" ht="48" hidden="1" customHeight="1" x14ac:dyDescent="0.25">
      <c r="A44" s="19"/>
      <c r="B44" s="19"/>
      <c r="C44" s="112" t="s">
        <v>231</v>
      </c>
      <c r="D44" s="113">
        <v>915</v>
      </c>
      <c r="E44" s="114" t="s">
        <v>186</v>
      </c>
      <c r="F44" s="114" t="s">
        <v>188</v>
      </c>
      <c r="G44" s="115">
        <v>89</v>
      </c>
      <c r="H44" s="116">
        <v>1</v>
      </c>
      <c r="I44" s="116" t="s">
        <v>215</v>
      </c>
      <c r="J44" s="117" t="s">
        <v>232</v>
      </c>
      <c r="K44" s="114"/>
      <c r="L44" s="118">
        <f t="shared" si="4"/>
        <v>0.3</v>
      </c>
      <c r="M44" s="118">
        <f t="shared" si="4"/>
        <v>0.3</v>
      </c>
      <c r="N44" s="122">
        <f t="shared" si="0"/>
        <v>100</v>
      </c>
    </row>
    <row r="45" spans="1:32" ht="114.75" customHeight="1" x14ac:dyDescent="0.25">
      <c r="A45" s="19"/>
      <c r="B45" s="19"/>
      <c r="C45" s="141" t="s">
        <v>233</v>
      </c>
      <c r="D45" s="113">
        <v>915</v>
      </c>
      <c r="E45" s="114" t="s">
        <v>186</v>
      </c>
      <c r="F45" s="114" t="s">
        <v>188</v>
      </c>
      <c r="G45" s="115">
        <v>89</v>
      </c>
      <c r="H45" s="116">
        <v>1</v>
      </c>
      <c r="I45" s="116" t="s">
        <v>215</v>
      </c>
      <c r="J45" s="117" t="s">
        <v>234</v>
      </c>
      <c r="K45" s="114"/>
      <c r="L45" s="118">
        <f t="shared" si="4"/>
        <v>0.3</v>
      </c>
      <c r="M45" s="118">
        <f t="shared" si="4"/>
        <v>0.3</v>
      </c>
      <c r="N45" s="129">
        <f t="shared" si="0"/>
        <v>100</v>
      </c>
    </row>
    <row r="46" spans="1:32" ht="33" customHeight="1" x14ac:dyDescent="0.25">
      <c r="A46" s="19"/>
      <c r="B46" s="19"/>
      <c r="C46" s="112" t="s">
        <v>143</v>
      </c>
      <c r="D46" s="113">
        <v>915</v>
      </c>
      <c r="E46" s="114" t="s">
        <v>186</v>
      </c>
      <c r="F46" s="114" t="s">
        <v>188</v>
      </c>
      <c r="G46" s="115">
        <v>89</v>
      </c>
      <c r="H46" s="116">
        <v>1</v>
      </c>
      <c r="I46" s="116" t="s">
        <v>215</v>
      </c>
      <c r="J46" s="117" t="s">
        <v>234</v>
      </c>
      <c r="K46" s="114">
        <v>200</v>
      </c>
      <c r="L46" s="118">
        <f t="shared" si="4"/>
        <v>0.3</v>
      </c>
      <c r="M46" s="118">
        <f t="shared" si="4"/>
        <v>0.3</v>
      </c>
      <c r="N46" s="129">
        <f t="shared" si="0"/>
        <v>100</v>
      </c>
    </row>
    <row r="47" spans="1:32" ht="33" customHeight="1" x14ac:dyDescent="0.25">
      <c r="A47" s="19"/>
      <c r="B47" s="19"/>
      <c r="C47" s="121" t="s">
        <v>144</v>
      </c>
      <c r="D47" s="113">
        <v>915</v>
      </c>
      <c r="E47" s="114" t="s">
        <v>186</v>
      </c>
      <c r="F47" s="114" t="s">
        <v>188</v>
      </c>
      <c r="G47" s="115">
        <v>89</v>
      </c>
      <c r="H47" s="116">
        <v>1</v>
      </c>
      <c r="I47" s="116" t="s">
        <v>215</v>
      </c>
      <c r="J47" s="117" t="s">
        <v>234</v>
      </c>
      <c r="K47" s="114">
        <v>240</v>
      </c>
      <c r="L47" s="118">
        <v>0.3</v>
      </c>
      <c r="M47" s="118">
        <v>0.3</v>
      </c>
      <c r="N47" s="118">
        <f t="shared" si="0"/>
        <v>100</v>
      </c>
    </row>
    <row r="48" spans="1:32" ht="17.25" customHeight="1" x14ac:dyDescent="0.25">
      <c r="A48" s="19"/>
      <c r="B48" s="19"/>
      <c r="C48" s="112" t="s">
        <v>148</v>
      </c>
      <c r="D48" s="113">
        <v>915</v>
      </c>
      <c r="E48" s="114" t="s">
        <v>186</v>
      </c>
      <c r="F48" s="114">
        <v>11</v>
      </c>
      <c r="G48" s="115" t="s">
        <v>162</v>
      </c>
      <c r="H48" s="116"/>
      <c r="I48" s="116"/>
      <c r="J48" s="117"/>
      <c r="K48" s="114" t="s">
        <v>162</v>
      </c>
      <c r="L48" s="118">
        <f t="shared" ref="L48:M52" si="5">L49</f>
        <v>4.4400000000000004</v>
      </c>
      <c r="M48" s="118">
        <f t="shared" si="5"/>
        <v>0</v>
      </c>
      <c r="N48" s="118">
        <f t="shared" si="0"/>
        <v>0</v>
      </c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30"/>
      <c r="AF48" s="130"/>
    </row>
    <row r="49" spans="1:32" ht="48.75" customHeight="1" x14ac:dyDescent="0.25">
      <c r="A49" s="19"/>
      <c r="B49" s="19"/>
      <c r="C49" s="112" t="s">
        <v>304</v>
      </c>
      <c r="D49" s="113">
        <v>915</v>
      </c>
      <c r="E49" s="114" t="s">
        <v>186</v>
      </c>
      <c r="F49" s="114">
        <v>11</v>
      </c>
      <c r="G49" s="115" t="s">
        <v>229</v>
      </c>
      <c r="H49" s="116" t="s">
        <v>230</v>
      </c>
      <c r="I49" s="116"/>
      <c r="J49" s="117"/>
      <c r="K49" s="114"/>
      <c r="L49" s="118">
        <f t="shared" si="5"/>
        <v>4.4400000000000004</v>
      </c>
      <c r="M49" s="118">
        <f t="shared" si="5"/>
        <v>0</v>
      </c>
      <c r="N49" s="118">
        <f t="shared" si="0"/>
        <v>0</v>
      </c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30"/>
      <c r="AF49" s="130"/>
    </row>
    <row r="50" spans="1:32" ht="63.75" customHeight="1" x14ac:dyDescent="0.25">
      <c r="A50" s="19"/>
      <c r="B50" s="19"/>
      <c r="C50" s="112" t="s">
        <v>305</v>
      </c>
      <c r="D50" s="113">
        <v>915</v>
      </c>
      <c r="E50" s="114" t="s">
        <v>186</v>
      </c>
      <c r="F50" s="114">
        <v>11</v>
      </c>
      <c r="G50" s="115" t="s">
        <v>229</v>
      </c>
      <c r="H50" s="116" t="s">
        <v>214</v>
      </c>
      <c r="I50" s="116" t="s">
        <v>215</v>
      </c>
      <c r="J50" s="117"/>
      <c r="K50" s="114"/>
      <c r="L50" s="118">
        <f>L51</f>
        <v>4.4400000000000004</v>
      </c>
      <c r="M50" s="118">
        <f>M51</f>
        <v>0</v>
      </c>
      <c r="N50" s="122">
        <f t="shared" si="0"/>
        <v>0</v>
      </c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</row>
    <row r="51" spans="1:32" s="131" customFormat="1" ht="49.15" customHeight="1" x14ac:dyDescent="0.25">
      <c r="A51" s="130"/>
      <c r="B51" s="130"/>
      <c r="C51" s="112" t="s">
        <v>308</v>
      </c>
      <c r="D51" s="113">
        <v>915</v>
      </c>
      <c r="E51" s="114" t="s">
        <v>186</v>
      </c>
      <c r="F51" s="114">
        <v>11</v>
      </c>
      <c r="G51" s="115" t="s">
        <v>229</v>
      </c>
      <c r="H51" s="116" t="s">
        <v>214</v>
      </c>
      <c r="I51" s="116" t="s">
        <v>215</v>
      </c>
      <c r="J51" s="117" t="s">
        <v>235</v>
      </c>
      <c r="K51" s="114" t="s">
        <v>162</v>
      </c>
      <c r="L51" s="118">
        <f t="shared" si="5"/>
        <v>4.4400000000000004</v>
      </c>
      <c r="M51" s="118">
        <f t="shared" si="5"/>
        <v>0</v>
      </c>
      <c r="N51" s="122">
        <f t="shared" si="0"/>
        <v>0</v>
      </c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0"/>
    </row>
    <row r="52" spans="1:32" s="131" customFormat="1" ht="15.75" customHeight="1" x14ac:dyDescent="0.25">
      <c r="A52" s="130"/>
      <c r="B52" s="130"/>
      <c r="C52" s="142" t="s">
        <v>145</v>
      </c>
      <c r="D52" s="113">
        <v>915</v>
      </c>
      <c r="E52" s="114" t="s">
        <v>186</v>
      </c>
      <c r="F52" s="114">
        <v>11</v>
      </c>
      <c r="G52" s="115" t="s">
        <v>229</v>
      </c>
      <c r="H52" s="116" t="s">
        <v>214</v>
      </c>
      <c r="I52" s="116" t="s">
        <v>215</v>
      </c>
      <c r="J52" s="117" t="s">
        <v>235</v>
      </c>
      <c r="K52" s="114">
        <v>800</v>
      </c>
      <c r="L52" s="118">
        <f t="shared" si="5"/>
        <v>4.4400000000000004</v>
      </c>
      <c r="M52" s="118">
        <f t="shared" si="5"/>
        <v>0</v>
      </c>
      <c r="N52" s="118">
        <f t="shared" si="0"/>
        <v>0</v>
      </c>
      <c r="O52" s="143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30"/>
      <c r="AF52" s="130"/>
    </row>
    <row r="53" spans="1:32" s="131" customFormat="1" ht="15.75" customHeight="1" x14ac:dyDescent="0.25">
      <c r="A53" s="130"/>
      <c r="B53" s="130"/>
      <c r="C53" s="112" t="s">
        <v>149</v>
      </c>
      <c r="D53" s="113">
        <v>915</v>
      </c>
      <c r="E53" s="114" t="s">
        <v>186</v>
      </c>
      <c r="F53" s="114">
        <v>11</v>
      </c>
      <c r="G53" s="115" t="s">
        <v>229</v>
      </c>
      <c r="H53" s="116" t="s">
        <v>214</v>
      </c>
      <c r="I53" s="116" t="s">
        <v>215</v>
      </c>
      <c r="J53" s="117" t="s">
        <v>235</v>
      </c>
      <c r="K53" s="114">
        <v>870</v>
      </c>
      <c r="L53" s="118">
        <v>4.4400000000000004</v>
      </c>
      <c r="M53" s="118">
        <v>0</v>
      </c>
      <c r="N53" s="118">
        <f t="shared" si="0"/>
        <v>0</v>
      </c>
      <c r="O53" s="143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0"/>
      <c r="AF53" s="130"/>
    </row>
    <row r="54" spans="1:32" s="19" customFormat="1" ht="18.75" customHeight="1" x14ac:dyDescent="0.25">
      <c r="C54" s="112" t="s">
        <v>189</v>
      </c>
      <c r="D54" s="113">
        <v>915</v>
      </c>
      <c r="E54" s="114" t="s">
        <v>186</v>
      </c>
      <c r="F54" s="114" t="s">
        <v>190</v>
      </c>
      <c r="G54" s="115"/>
      <c r="H54" s="116"/>
      <c r="I54" s="116"/>
      <c r="J54" s="117"/>
      <c r="K54" s="114"/>
      <c r="L54" s="118">
        <f>L55</f>
        <v>317.28899999999999</v>
      </c>
      <c r="M54" s="118">
        <f>M55</f>
        <v>317.28899999999999</v>
      </c>
      <c r="N54" s="122">
        <f t="shared" si="0"/>
        <v>100</v>
      </c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0"/>
      <c r="AF54" s="130"/>
    </row>
    <row r="55" spans="1:32" s="19" customFormat="1" ht="49.5" customHeight="1" x14ac:dyDescent="0.25">
      <c r="C55" s="112" t="s">
        <v>304</v>
      </c>
      <c r="D55" s="113">
        <v>915</v>
      </c>
      <c r="E55" s="114" t="s">
        <v>186</v>
      </c>
      <c r="F55" s="114" t="s">
        <v>190</v>
      </c>
      <c r="G55" s="115" t="s">
        <v>229</v>
      </c>
      <c r="H55" s="116" t="s">
        <v>230</v>
      </c>
      <c r="I55" s="116"/>
      <c r="J55" s="117"/>
      <c r="K55" s="114"/>
      <c r="L55" s="118">
        <f>L56</f>
        <v>317.28899999999999</v>
      </c>
      <c r="M55" s="118">
        <f>M56</f>
        <v>317.28899999999999</v>
      </c>
      <c r="N55" s="129">
        <f t="shared" si="0"/>
        <v>100</v>
      </c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30"/>
      <c r="AF55" s="130"/>
    </row>
    <row r="56" spans="1:32" s="19" customFormat="1" ht="66" customHeight="1" x14ac:dyDescent="0.25">
      <c r="C56" s="112" t="s">
        <v>305</v>
      </c>
      <c r="D56" s="113">
        <v>915</v>
      </c>
      <c r="E56" s="114" t="s">
        <v>186</v>
      </c>
      <c r="F56" s="114" t="s">
        <v>190</v>
      </c>
      <c r="G56" s="115" t="s">
        <v>229</v>
      </c>
      <c r="H56" s="116" t="s">
        <v>214</v>
      </c>
      <c r="I56" s="116" t="s">
        <v>215</v>
      </c>
      <c r="J56" s="117"/>
      <c r="K56" s="114"/>
      <c r="L56" s="118">
        <f>L57+L60+L63</f>
        <v>317.28899999999999</v>
      </c>
      <c r="M56" s="118">
        <f>M57+M60+M63</f>
        <v>317.28899999999999</v>
      </c>
      <c r="N56" s="129">
        <f t="shared" si="0"/>
        <v>100</v>
      </c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0"/>
      <c r="AF56" s="130"/>
    </row>
    <row r="57" spans="1:32" ht="17.25" customHeight="1" x14ac:dyDescent="0.25">
      <c r="A57" s="19"/>
      <c r="B57" s="19"/>
      <c r="C57" s="144" t="s">
        <v>150</v>
      </c>
      <c r="D57" s="113">
        <v>915</v>
      </c>
      <c r="E57" s="114" t="s">
        <v>186</v>
      </c>
      <c r="F57" s="114" t="s">
        <v>190</v>
      </c>
      <c r="G57" s="115" t="s">
        <v>229</v>
      </c>
      <c r="H57" s="116" t="s">
        <v>214</v>
      </c>
      <c r="I57" s="116" t="s">
        <v>215</v>
      </c>
      <c r="J57" s="117" t="s">
        <v>236</v>
      </c>
      <c r="K57" s="114"/>
      <c r="L57" s="118">
        <f>L58</f>
        <v>8.07</v>
      </c>
      <c r="M57" s="118">
        <f>M58</f>
        <v>8.07</v>
      </c>
      <c r="N57" s="129">
        <f t="shared" si="0"/>
        <v>100</v>
      </c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30"/>
      <c r="AF57" s="130"/>
    </row>
    <row r="58" spans="1:32" s="131" customFormat="1" ht="32.25" customHeight="1" x14ac:dyDescent="0.25">
      <c r="A58" s="130"/>
      <c r="B58" s="130"/>
      <c r="C58" s="112" t="s">
        <v>143</v>
      </c>
      <c r="D58" s="113">
        <v>915</v>
      </c>
      <c r="E58" s="114" t="s">
        <v>186</v>
      </c>
      <c r="F58" s="114" t="s">
        <v>190</v>
      </c>
      <c r="G58" s="115" t="s">
        <v>229</v>
      </c>
      <c r="H58" s="116" t="s">
        <v>214</v>
      </c>
      <c r="I58" s="116" t="s">
        <v>215</v>
      </c>
      <c r="J58" s="117" t="s">
        <v>236</v>
      </c>
      <c r="K58" s="114">
        <v>200</v>
      </c>
      <c r="L58" s="118">
        <f>L59</f>
        <v>8.07</v>
      </c>
      <c r="M58" s="118">
        <f>M59</f>
        <v>8.07</v>
      </c>
      <c r="N58" s="129">
        <f t="shared" si="0"/>
        <v>100</v>
      </c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30"/>
      <c r="AF58" s="130"/>
    </row>
    <row r="59" spans="1:32" s="131" customFormat="1" ht="33" customHeight="1" x14ac:dyDescent="0.25">
      <c r="A59" s="130"/>
      <c r="B59" s="130"/>
      <c r="C59" s="121" t="s">
        <v>144</v>
      </c>
      <c r="D59" s="113">
        <v>915</v>
      </c>
      <c r="E59" s="114" t="s">
        <v>186</v>
      </c>
      <c r="F59" s="114" t="s">
        <v>190</v>
      </c>
      <c r="G59" s="115" t="s">
        <v>229</v>
      </c>
      <c r="H59" s="116" t="s">
        <v>214</v>
      </c>
      <c r="I59" s="116" t="s">
        <v>215</v>
      </c>
      <c r="J59" s="117" t="s">
        <v>236</v>
      </c>
      <c r="K59" s="114">
        <v>240</v>
      </c>
      <c r="L59" s="118">
        <v>8.07</v>
      </c>
      <c r="M59" s="118">
        <v>8.07</v>
      </c>
      <c r="N59" s="118">
        <f t="shared" si="0"/>
        <v>100</v>
      </c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30"/>
      <c r="AF59" s="130"/>
    </row>
    <row r="60" spans="1:32" ht="64.900000000000006" customHeight="1" x14ac:dyDescent="0.25">
      <c r="A60" s="19"/>
      <c r="B60" s="19"/>
      <c r="C60" s="112" t="s">
        <v>309</v>
      </c>
      <c r="D60" s="113">
        <v>915</v>
      </c>
      <c r="E60" s="114" t="s">
        <v>186</v>
      </c>
      <c r="F60" s="114" t="s">
        <v>190</v>
      </c>
      <c r="G60" s="115" t="s">
        <v>229</v>
      </c>
      <c r="H60" s="116" t="s">
        <v>214</v>
      </c>
      <c r="I60" s="116" t="s">
        <v>215</v>
      </c>
      <c r="J60" s="117" t="s">
        <v>237</v>
      </c>
      <c r="K60" s="114"/>
      <c r="L60" s="118">
        <f>L61</f>
        <v>111.063</v>
      </c>
      <c r="M60" s="118">
        <f>M61</f>
        <v>111.063</v>
      </c>
      <c r="N60" s="122">
        <f t="shared" si="0"/>
        <v>100</v>
      </c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  <c r="AD60" s="130"/>
      <c r="AE60" s="130"/>
      <c r="AF60" s="130"/>
    </row>
    <row r="61" spans="1:32" ht="17.25" customHeight="1" x14ac:dyDescent="0.25">
      <c r="A61" s="19"/>
      <c r="B61" s="19"/>
      <c r="C61" s="145" t="s">
        <v>145</v>
      </c>
      <c r="D61" s="113">
        <v>915</v>
      </c>
      <c r="E61" s="114" t="s">
        <v>186</v>
      </c>
      <c r="F61" s="114" t="s">
        <v>190</v>
      </c>
      <c r="G61" s="115" t="s">
        <v>229</v>
      </c>
      <c r="H61" s="116" t="s">
        <v>214</v>
      </c>
      <c r="I61" s="116" t="s">
        <v>215</v>
      </c>
      <c r="J61" s="117" t="s">
        <v>237</v>
      </c>
      <c r="K61" s="114">
        <v>800</v>
      </c>
      <c r="L61" s="118">
        <f>L62</f>
        <v>111.063</v>
      </c>
      <c r="M61" s="118">
        <f>M62</f>
        <v>111.063</v>
      </c>
      <c r="N61" s="118">
        <f t="shared" si="0"/>
        <v>100</v>
      </c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30"/>
      <c r="AF61" s="130"/>
    </row>
    <row r="62" spans="1:32" ht="16.5" customHeight="1" x14ac:dyDescent="0.25">
      <c r="A62" s="19"/>
      <c r="B62" s="19"/>
      <c r="C62" s="112" t="s">
        <v>151</v>
      </c>
      <c r="D62" s="113">
        <v>915</v>
      </c>
      <c r="E62" s="114" t="s">
        <v>186</v>
      </c>
      <c r="F62" s="114" t="s">
        <v>190</v>
      </c>
      <c r="G62" s="115" t="s">
        <v>229</v>
      </c>
      <c r="H62" s="116" t="s">
        <v>214</v>
      </c>
      <c r="I62" s="116" t="s">
        <v>215</v>
      </c>
      <c r="J62" s="117" t="s">
        <v>237</v>
      </c>
      <c r="K62" s="114">
        <v>830</v>
      </c>
      <c r="L62" s="118">
        <v>111.063</v>
      </c>
      <c r="M62" s="118">
        <v>111.063</v>
      </c>
      <c r="N62" s="110">
        <f t="shared" si="0"/>
        <v>100</v>
      </c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  <c r="AD62" s="130"/>
      <c r="AE62" s="130"/>
      <c r="AF62" s="130"/>
    </row>
    <row r="63" spans="1:32" ht="32.25" customHeight="1" x14ac:dyDescent="0.25">
      <c r="A63" s="19"/>
      <c r="B63" s="19"/>
      <c r="C63" s="112" t="s">
        <v>238</v>
      </c>
      <c r="D63" s="113">
        <v>915</v>
      </c>
      <c r="E63" s="114" t="s">
        <v>186</v>
      </c>
      <c r="F63" s="114" t="s">
        <v>190</v>
      </c>
      <c r="G63" s="115" t="s">
        <v>229</v>
      </c>
      <c r="H63" s="116" t="s">
        <v>214</v>
      </c>
      <c r="I63" s="116" t="s">
        <v>215</v>
      </c>
      <c r="J63" s="117" t="s">
        <v>239</v>
      </c>
      <c r="K63" s="114"/>
      <c r="L63" s="118">
        <f t="shared" ref="L63:M64" si="6">L64</f>
        <v>198.15600000000001</v>
      </c>
      <c r="M63" s="118">
        <f t="shared" si="6"/>
        <v>198.15600000000001</v>
      </c>
      <c r="N63" s="118">
        <f t="shared" si="0"/>
        <v>100</v>
      </c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  <c r="AD63" s="130"/>
      <c r="AE63" s="130"/>
      <c r="AF63" s="130"/>
    </row>
    <row r="64" spans="1:32" s="131" customFormat="1" ht="33.75" customHeight="1" x14ac:dyDescent="0.25">
      <c r="A64" s="130"/>
      <c r="B64" s="130"/>
      <c r="C64" s="112" t="s">
        <v>143</v>
      </c>
      <c r="D64" s="113">
        <v>915</v>
      </c>
      <c r="E64" s="114" t="s">
        <v>186</v>
      </c>
      <c r="F64" s="114" t="s">
        <v>190</v>
      </c>
      <c r="G64" s="115" t="s">
        <v>229</v>
      </c>
      <c r="H64" s="116" t="s">
        <v>214</v>
      </c>
      <c r="I64" s="116" t="s">
        <v>215</v>
      </c>
      <c r="J64" s="117" t="s">
        <v>239</v>
      </c>
      <c r="K64" s="114">
        <v>200</v>
      </c>
      <c r="L64" s="118">
        <f t="shared" si="6"/>
        <v>198.15600000000001</v>
      </c>
      <c r="M64" s="118">
        <f t="shared" si="6"/>
        <v>198.15600000000001</v>
      </c>
      <c r="N64" s="122">
        <f t="shared" si="0"/>
        <v>100</v>
      </c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</row>
    <row r="65" spans="1:32" s="131" customFormat="1" ht="33" customHeight="1" x14ac:dyDescent="0.25">
      <c r="A65" s="130"/>
      <c r="B65" s="130"/>
      <c r="C65" s="121" t="s">
        <v>144</v>
      </c>
      <c r="D65" s="113">
        <v>915</v>
      </c>
      <c r="E65" s="114" t="s">
        <v>186</v>
      </c>
      <c r="F65" s="114" t="s">
        <v>190</v>
      </c>
      <c r="G65" s="115" t="s">
        <v>229</v>
      </c>
      <c r="H65" s="116" t="s">
        <v>214</v>
      </c>
      <c r="I65" s="116" t="s">
        <v>215</v>
      </c>
      <c r="J65" s="117" t="s">
        <v>239</v>
      </c>
      <c r="K65" s="114">
        <v>240</v>
      </c>
      <c r="L65" s="118">
        <v>198.15600000000001</v>
      </c>
      <c r="M65" s="118">
        <v>198.15600000000001</v>
      </c>
      <c r="N65" s="129">
        <f t="shared" si="0"/>
        <v>100</v>
      </c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</row>
    <row r="66" spans="1:32" ht="16.899999999999999" customHeight="1" x14ac:dyDescent="0.25">
      <c r="A66" s="19"/>
      <c r="B66" s="19"/>
      <c r="C66" s="112" t="s">
        <v>240</v>
      </c>
      <c r="D66" s="113">
        <v>915</v>
      </c>
      <c r="E66" s="114" t="s">
        <v>192</v>
      </c>
      <c r="F66" s="114"/>
      <c r="G66" s="115"/>
      <c r="H66" s="116"/>
      <c r="I66" s="116"/>
      <c r="J66" s="117"/>
      <c r="K66" s="114"/>
      <c r="L66" s="118">
        <f t="shared" ref="L66:M69" si="7">L67</f>
        <v>86.8</v>
      </c>
      <c r="M66" s="118">
        <f t="shared" si="7"/>
        <v>86.8</v>
      </c>
      <c r="N66" s="118">
        <f t="shared" si="0"/>
        <v>100</v>
      </c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30"/>
      <c r="AF66" s="130"/>
    </row>
    <row r="67" spans="1:32" ht="15.75" customHeight="1" x14ac:dyDescent="0.25">
      <c r="A67" s="19"/>
      <c r="B67" s="19"/>
      <c r="C67" s="112" t="s">
        <v>193</v>
      </c>
      <c r="D67" s="113">
        <v>915</v>
      </c>
      <c r="E67" s="114" t="s">
        <v>192</v>
      </c>
      <c r="F67" s="114" t="s">
        <v>194</v>
      </c>
      <c r="G67" s="115"/>
      <c r="H67" s="116"/>
      <c r="I67" s="116"/>
      <c r="J67" s="117"/>
      <c r="K67" s="114"/>
      <c r="L67" s="118">
        <f t="shared" si="7"/>
        <v>86.8</v>
      </c>
      <c r="M67" s="118">
        <f t="shared" si="7"/>
        <v>86.8</v>
      </c>
      <c r="N67" s="122">
        <f t="shared" si="0"/>
        <v>100</v>
      </c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</row>
    <row r="68" spans="1:32" ht="51" customHeight="1" x14ac:dyDescent="0.25">
      <c r="A68" s="19"/>
      <c r="B68" s="19"/>
      <c r="C68" s="112" t="s">
        <v>304</v>
      </c>
      <c r="D68" s="113">
        <v>915</v>
      </c>
      <c r="E68" s="114" t="s">
        <v>192</v>
      </c>
      <c r="F68" s="114" t="s">
        <v>194</v>
      </c>
      <c r="G68" s="115" t="s">
        <v>229</v>
      </c>
      <c r="H68" s="116">
        <v>0</v>
      </c>
      <c r="I68" s="116"/>
      <c r="J68" s="117"/>
      <c r="K68" s="114"/>
      <c r="L68" s="118">
        <f t="shared" si="7"/>
        <v>86.8</v>
      </c>
      <c r="M68" s="118">
        <f t="shared" si="7"/>
        <v>86.8</v>
      </c>
      <c r="N68" s="129">
        <f t="shared" si="0"/>
        <v>100</v>
      </c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  <c r="AD68" s="130"/>
      <c r="AE68" s="130"/>
      <c r="AF68" s="130"/>
    </row>
    <row r="69" spans="1:32" ht="64.5" customHeight="1" x14ac:dyDescent="0.25">
      <c r="A69" s="19"/>
      <c r="B69" s="19"/>
      <c r="C69" s="112" t="s">
        <v>305</v>
      </c>
      <c r="D69" s="113">
        <v>915</v>
      </c>
      <c r="E69" s="114" t="s">
        <v>192</v>
      </c>
      <c r="F69" s="114" t="s">
        <v>194</v>
      </c>
      <c r="G69" s="115" t="s">
        <v>229</v>
      </c>
      <c r="H69" s="116" t="s">
        <v>214</v>
      </c>
      <c r="I69" s="116" t="s">
        <v>215</v>
      </c>
      <c r="J69" s="117"/>
      <c r="K69" s="114"/>
      <c r="L69" s="118">
        <f t="shared" si="7"/>
        <v>86.8</v>
      </c>
      <c r="M69" s="118">
        <f t="shared" si="7"/>
        <v>86.8</v>
      </c>
      <c r="N69" s="118">
        <f t="shared" si="0"/>
        <v>100</v>
      </c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  <c r="AD69" s="130"/>
      <c r="AE69" s="130"/>
      <c r="AF69" s="130"/>
    </row>
    <row r="70" spans="1:32" ht="51" customHeight="1" x14ac:dyDescent="0.25">
      <c r="A70" s="19"/>
      <c r="B70" s="19"/>
      <c r="C70" s="213" t="s">
        <v>310</v>
      </c>
      <c r="D70" s="113">
        <v>915</v>
      </c>
      <c r="E70" s="114" t="s">
        <v>192</v>
      </c>
      <c r="F70" s="114" t="s">
        <v>194</v>
      </c>
      <c r="G70" s="115" t="s">
        <v>229</v>
      </c>
      <c r="H70" s="116" t="s">
        <v>214</v>
      </c>
      <c r="I70" s="116" t="s">
        <v>215</v>
      </c>
      <c r="J70" s="117" t="s">
        <v>241</v>
      </c>
      <c r="K70" s="114"/>
      <c r="L70" s="118">
        <f>L71</f>
        <v>86.8</v>
      </c>
      <c r="M70" s="118">
        <f>M71</f>
        <v>86.8</v>
      </c>
      <c r="N70" s="122">
        <f t="shared" ref="N70:N120" si="8">M70/L70*100</f>
        <v>100</v>
      </c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30"/>
      <c r="AE70" s="130"/>
      <c r="AF70" s="130"/>
    </row>
    <row r="71" spans="1:32" ht="80.25" customHeight="1" x14ac:dyDescent="0.25">
      <c r="A71" s="19"/>
      <c r="B71" s="19"/>
      <c r="C71" s="112" t="s">
        <v>140</v>
      </c>
      <c r="D71" s="113">
        <v>915</v>
      </c>
      <c r="E71" s="114" t="s">
        <v>192</v>
      </c>
      <c r="F71" s="114" t="s">
        <v>194</v>
      </c>
      <c r="G71" s="115" t="s">
        <v>229</v>
      </c>
      <c r="H71" s="116" t="s">
        <v>214</v>
      </c>
      <c r="I71" s="116" t="s">
        <v>215</v>
      </c>
      <c r="J71" s="117" t="s">
        <v>241</v>
      </c>
      <c r="K71" s="114">
        <v>100</v>
      </c>
      <c r="L71" s="118">
        <f>L72</f>
        <v>86.8</v>
      </c>
      <c r="M71" s="118">
        <f>M72</f>
        <v>86.8</v>
      </c>
      <c r="N71" s="118">
        <f t="shared" si="8"/>
        <v>100</v>
      </c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  <c r="AB71" s="130"/>
      <c r="AC71" s="130"/>
      <c r="AD71" s="130"/>
      <c r="AE71" s="130"/>
      <c r="AF71" s="130"/>
    </row>
    <row r="72" spans="1:32" ht="33" customHeight="1" x14ac:dyDescent="0.25">
      <c r="A72" s="19"/>
      <c r="B72" s="19"/>
      <c r="C72" s="112" t="s">
        <v>141</v>
      </c>
      <c r="D72" s="113">
        <v>915</v>
      </c>
      <c r="E72" s="114" t="s">
        <v>192</v>
      </c>
      <c r="F72" s="114" t="s">
        <v>194</v>
      </c>
      <c r="G72" s="115" t="s">
        <v>229</v>
      </c>
      <c r="H72" s="116" t="s">
        <v>214</v>
      </c>
      <c r="I72" s="116" t="s">
        <v>215</v>
      </c>
      <c r="J72" s="117" t="s">
        <v>241</v>
      </c>
      <c r="K72" s="114">
        <v>120</v>
      </c>
      <c r="L72" s="118">
        <v>86.8</v>
      </c>
      <c r="M72" s="118">
        <v>86.8</v>
      </c>
      <c r="N72" s="122">
        <f t="shared" si="8"/>
        <v>100</v>
      </c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  <c r="AB72" s="130"/>
      <c r="AC72" s="130"/>
      <c r="AD72" s="130"/>
      <c r="AE72" s="130"/>
      <c r="AF72" s="130"/>
    </row>
    <row r="73" spans="1:32" s="19" customFormat="1" ht="33.75" customHeight="1" x14ac:dyDescent="0.25">
      <c r="C73" s="112" t="s">
        <v>195</v>
      </c>
      <c r="D73" s="113">
        <v>915</v>
      </c>
      <c r="E73" s="146" t="s">
        <v>194</v>
      </c>
      <c r="F73" s="114"/>
      <c r="G73" s="115"/>
      <c r="H73" s="116"/>
      <c r="I73" s="116"/>
      <c r="J73" s="117"/>
      <c r="K73" s="114"/>
      <c r="L73" s="118">
        <f t="shared" ref="L73:M75" si="9">L74</f>
        <v>68.62</v>
      </c>
      <c r="M73" s="118">
        <f t="shared" si="9"/>
        <v>68.62</v>
      </c>
      <c r="N73" s="122">
        <f t="shared" si="8"/>
        <v>100</v>
      </c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0"/>
      <c r="AF73" s="130"/>
    </row>
    <row r="74" spans="1:32" s="19" customFormat="1" ht="33" customHeight="1" x14ac:dyDescent="0.25">
      <c r="C74" s="112" t="s">
        <v>196</v>
      </c>
      <c r="D74" s="113">
        <v>915</v>
      </c>
      <c r="E74" s="146" t="s">
        <v>194</v>
      </c>
      <c r="F74" s="146" t="s">
        <v>139</v>
      </c>
      <c r="G74" s="115"/>
      <c r="H74" s="116"/>
      <c r="I74" s="116"/>
      <c r="J74" s="117"/>
      <c r="K74" s="114"/>
      <c r="L74" s="118">
        <f t="shared" si="9"/>
        <v>68.62</v>
      </c>
      <c r="M74" s="118">
        <f t="shared" si="9"/>
        <v>68.62</v>
      </c>
      <c r="N74" s="129">
        <f t="shared" si="8"/>
        <v>100</v>
      </c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  <c r="AA74" s="130"/>
      <c r="AB74" s="130"/>
      <c r="AC74" s="130"/>
      <c r="AD74" s="130"/>
      <c r="AE74" s="130"/>
      <c r="AF74" s="130"/>
    </row>
    <row r="75" spans="1:32" s="19" customFormat="1" ht="63.6" customHeight="1" x14ac:dyDescent="0.25">
      <c r="C75" s="112" t="s">
        <v>304</v>
      </c>
      <c r="D75" s="113">
        <v>915</v>
      </c>
      <c r="E75" s="146" t="s">
        <v>194</v>
      </c>
      <c r="F75" s="146" t="s">
        <v>139</v>
      </c>
      <c r="G75" s="115">
        <v>89</v>
      </c>
      <c r="H75" s="116">
        <v>0</v>
      </c>
      <c r="I75" s="116"/>
      <c r="J75" s="117"/>
      <c r="K75" s="114"/>
      <c r="L75" s="118">
        <f t="shared" si="9"/>
        <v>68.62</v>
      </c>
      <c r="M75" s="118">
        <f t="shared" si="9"/>
        <v>68.62</v>
      </c>
      <c r="N75" s="129">
        <f t="shared" si="8"/>
        <v>100</v>
      </c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</row>
    <row r="76" spans="1:32" s="19" customFormat="1" ht="64.900000000000006" customHeight="1" x14ac:dyDescent="0.25">
      <c r="C76" s="112" t="s">
        <v>305</v>
      </c>
      <c r="D76" s="113">
        <v>915</v>
      </c>
      <c r="E76" s="146" t="s">
        <v>194</v>
      </c>
      <c r="F76" s="146" t="s">
        <v>139</v>
      </c>
      <c r="G76" s="115">
        <v>89</v>
      </c>
      <c r="H76" s="116">
        <v>1</v>
      </c>
      <c r="I76" s="147" t="s">
        <v>215</v>
      </c>
      <c r="J76" s="117"/>
      <c r="K76" s="114"/>
      <c r="L76" s="118">
        <f>L77+L80+L83</f>
        <v>68.62</v>
      </c>
      <c r="M76" s="118">
        <f>M77+M80+M83</f>
        <v>68.62</v>
      </c>
      <c r="N76" s="129">
        <f t="shared" si="8"/>
        <v>100</v>
      </c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  <c r="AA76" s="130"/>
      <c r="AB76" s="130"/>
      <c r="AC76" s="130"/>
      <c r="AD76" s="130"/>
      <c r="AE76" s="130"/>
      <c r="AF76" s="130"/>
    </row>
    <row r="77" spans="1:32" s="19" customFormat="1" ht="49.15" customHeight="1" x14ac:dyDescent="0.25">
      <c r="C77" s="112" t="s">
        <v>308</v>
      </c>
      <c r="D77" s="113">
        <v>915</v>
      </c>
      <c r="E77" s="146" t="s">
        <v>194</v>
      </c>
      <c r="F77" s="146" t="s">
        <v>139</v>
      </c>
      <c r="G77" s="115">
        <v>89</v>
      </c>
      <c r="H77" s="116">
        <v>1</v>
      </c>
      <c r="I77" s="147" t="s">
        <v>215</v>
      </c>
      <c r="J77" s="117">
        <v>41180</v>
      </c>
      <c r="K77" s="114"/>
      <c r="L77" s="118">
        <f>L78</f>
        <v>0.56000000000000005</v>
      </c>
      <c r="M77" s="118">
        <f>M78</f>
        <v>0.56000000000000005</v>
      </c>
      <c r="N77" s="129">
        <f t="shared" si="8"/>
        <v>100</v>
      </c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  <c r="AB77" s="130"/>
      <c r="AC77" s="130"/>
      <c r="AD77" s="130"/>
      <c r="AE77" s="130"/>
      <c r="AF77" s="130"/>
    </row>
    <row r="78" spans="1:32" s="19" customFormat="1" ht="37.9" customHeight="1" x14ac:dyDescent="0.25">
      <c r="C78" s="112" t="s">
        <v>143</v>
      </c>
      <c r="D78" s="113">
        <v>915</v>
      </c>
      <c r="E78" s="146" t="s">
        <v>194</v>
      </c>
      <c r="F78" s="146" t="s">
        <v>139</v>
      </c>
      <c r="G78" s="115">
        <v>89</v>
      </c>
      <c r="H78" s="116">
        <v>1</v>
      </c>
      <c r="I78" s="147" t="s">
        <v>215</v>
      </c>
      <c r="J78" s="117">
        <v>41180</v>
      </c>
      <c r="K78" s="114">
        <v>200</v>
      </c>
      <c r="L78" s="118">
        <f>L79</f>
        <v>0.56000000000000005</v>
      </c>
      <c r="M78" s="118">
        <f>M79</f>
        <v>0.56000000000000005</v>
      </c>
      <c r="N78" s="129">
        <f t="shared" si="8"/>
        <v>100</v>
      </c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</row>
    <row r="79" spans="1:32" s="19" customFormat="1" ht="36.75" customHeight="1" x14ac:dyDescent="0.25">
      <c r="C79" s="121" t="s">
        <v>144</v>
      </c>
      <c r="D79" s="113">
        <v>915</v>
      </c>
      <c r="E79" s="146" t="s">
        <v>194</v>
      </c>
      <c r="F79" s="146" t="s">
        <v>139</v>
      </c>
      <c r="G79" s="115">
        <v>89</v>
      </c>
      <c r="H79" s="116">
        <v>1</v>
      </c>
      <c r="I79" s="147" t="s">
        <v>215</v>
      </c>
      <c r="J79" s="117">
        <v>41180</v>
      </c>
      <c r="K79" s="114">
        <v>240</v>
      </c>
      <c r="L79" s="118">
        <v>0.56000000000000005</v>
      </c>
      <c r="M79" s="118">
        <v>0.56000000000000005</v>
      </c>
      <c r="N79" s="129">
        <f t="shared" si="8"/>
        <v>100</v>
      </c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</row>
    <row r="80" spans="1:32" s="19" customFormat="1" ht="18.75" customHeight="1" x14ac:dyDescent="0.25">
      <c r="C80" s="144" t="s">
        <v>242</v>
      </c>
      <c r="D80" s="113">
        <v>915</v>
      </c>
      <c r="E80" s="146" t="s">
        <v>194</v>
      </c>
      <c r="F80" s="146" t="s">
        <v>139</v>
      </c>
      <c r="G80" s="115">
        <v>89</v>
      </c>
      <c r="H80" s="116">
        <v>1</v>
      </c>
      <c r="I80" s="147" t="s">
        <v>215</v>
      </c>
      <c r="J80" s="117">
        <v>42120</v>
      </c>
      <c r="K80" s="114"/>
      <c r="L80" s="118">
        <f t="shared" ref="L80:M81" si="10">L81</f>
        <v>12</v>
      </c>
      <c r="M80" s="118">
        <f t="shared" si="10"/>
        <v>12</v>
      </c>
      <c r="N80" s="118">
        <f t="shared" si="8"/>
        <v>100</v>
      </c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</row>
    <row r="81" spans="1:32" s="19" customFormat="1" ht="33.75" customHeight="1" x14ac:dyDescent="0.25">
      <c r="C81" s="112" t="s">
        <v>143</v>
      </c>
      <c r="D81" s="113">
        <v>915</v>
      </c>
      <c r="E81" s="146" t="s">
        <v>194</v>
      </c>
      <c r="F81" s="146" t="s">
        <v>139</v>
      </c>
      <c r="G81" s="115">
        <v>89</v>
      </c>
      <c r="H81" s="116">
        <v>1</v>
      </c>
      <c r="I81" s="147" t="s">
        <v>215</v>
      </c>
      <c r="J81" s="117">
        <v>42120</v>
      </c>
      <c r="K81" s="114">
        <v>200</v>
      </c>
      <c r="L81" s="118">
        <f t="shared" si="10"/>
        <v>12</v>
      </c>
      <c r="M81" s="118">
        <f t="shared" si="10"/>
        <v>12</v>
      </c>
      <c r="N81" s="122">
        <f t="shared" si="8"/>
        <v>100</v>
      </c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  <c r="AD81" s="130"/>
      <c r="AE81" s="130"/>
      <c r="AF81" s="130"/>
    </row>
    <row r="82" spans="1:32" s="19" customFormat="1" ht="33.75" customHeight="1" x14ac:dyDescent="0.25">
      <c r="C82" s="121" t="s">
        <v>144</v>
      </c>
      <c r="D82" s="113">
        <v>915</v>
      </c>
      <c r="E82" s="146" t="s">
        <v>194</v>
      </c>
      <c r="F82" s="146" t="s">
        <v>139</v>
      </c>
      <c r="G82" s="115">
        <v>89</v>
      </c>
      <c r="H82" s="116">
        <v>1</v>
      </c>
      <c r="I82" s="147" t="s">
        <v>215</v>
      </c>
      <c r="J82" s="117">
        <v>42120</v>
      </c>
      <c r="K82" s="114">
        <v>240</v>
      </c>
      <c r="L82" s="118">
        <v>12</v>
      </c>
      <c r="M82" s="118">
        <v>12</v>
      </c>
      <c r="N82" s="118">
        <f t="shared" si="8"/>
        <v>100</v>
      </c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  <c r="AA82" s="130"/>
      <c r="AB82" s="130"/>
      <c r="AC82" s="130"/>
      <c r="AD82" s="130"/>
      <c r="AE82" s="130"/>
      <c r="AF82" s="130"/>
    </row>
    <row r="83" spans="1:32" s="19" customFormat="1" ht="33.75" customHeight="1" x14ac:dyDescent="0.25">
      <c r="C83" s="121" t="s">
        <v>243</v>
      </c>
      <c r="D83" s="113">
        <v>915</v>
      </c>
      <c r="E83" s="146" t="s">
        <v>194</v>
      </c>
      <c r="F83" s="146" t="s">
        <v>139</v>
      </c>
      <c r="G83" s="115">
        <v>89</v>
      </c>
      <c r="H83" s="116">
        <v>1</v>
      </c>
      <c r="I83" s="147" t="s">
        <v>215</v>
      </c>
      <c r="J83" s="117">
        <v>80190</v>
      </c>
      <c r="K83" s="114"/>
      <c r="L83" s="118">
        <f>L84</f>
        <v>56.06</v>
      </c>
      <c r="M83" s="118">
        <f>M84</f>
        <v>56.06</v>
      </c>
      <c r="N83" s="118">
        <f t="shared" si="8"/>
        <v>100</v>
      </c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130"/>
      <c r="AA83" s="130"/>
      <c r="AB83" s="130"/>
      <c r="AC83" s="130"/>
      <c r="AD83" s="130"/>
      <c r="AE83" s="130"/>
      <c r="AF83" s="130"/>
    </row>
    <row r="84" spans="1:32" s="19" customFormat="1" ht="33.75" customHeight="1" x14ac:dyDescent="0.25">
      <c r="C84" s="112" t="s">
        <v>143</v>
      </c>
      <c r="D84" s="113">
        <v>915</v>
      </c>
      <c r="E84" s="146" t="s">
        <v>194</v>
      </c>
      <c r="F84" s="146" t="s">
        <v>139</v>
      </c>
      <c r="G84" s="115">
        <v>89</v>
      </c>
      <c r="H84" s="116">
        <v>1</v>
      </c>
      <c r="I84" s="147" t="s">
        <v>215</v>
      </c>
      <c r="J84" s="117">
        <v>80190</v>
      </c>
      <c r="K84" s="114">
        <v>200</v>
      </c>
      <c r="L84" s="118">
        <f>L85</f>
        <v>56.06</v>
      </c>
      <c r="M84" s="118">
        <f>M85</f>
        <v>56.06</v>
      </c>
      <c r="N84" s="122">
        <f t="shared" si="8"/>
        <v>100</v>
      </c>
      <c r="O84" s="130"/>
      <c r="P84" s="130"/>
      <c r="Q84" s="130"/>
      <c r="R84" s="130"/>
      <c r="S84" s="130"/>
      <c r="T84" s="130"/>
      <c r="U84" s="130"/>
      <c r="V84" s="130"/>
      <c r="W84" s="130"/>
      <c r="X84" s="130"/>
      <c r="Y84" s="130"/>
      <c r="Z84" s="130"/>
      <c r="AA84" s="130"/>
      <c r="AB84" s="130"/>
      <c r="AC84" s="130"/>
      <c r="AD84" s="130"/>
      <c r="AE84" s="130"/>
      <c r="AF84" s="130"/>
    </row>
    <row r="85" spans="1:32" s="19" customFormat="1" ht="33.75" customHeight="1" x14ac:dyDescent="0.25">
      <c r="C85" s="121" t="s">
        <v>144</v>
      </c>
      <c r="D85" s="113">
        <v>915</v>
      </c>
      <c r="E85" s="146" t="s">
        <v>194</v>
      </c>
      <c r="F85" s="146" t="s">
        <v>139</v>
      </c>
      <c r="G85" s="115">
        <v>89</v>
      </c>
      <c r="H85" s="116">
        <v>1</v>
      </c>
      <c r="I85" s="147" t="s">
        <v>215</v>
      </c>
      <c r="J85" s="117">
        <v>80190</v>
      </c>
      <c r="K85" s="114">
        <v>240</v>
      </c>
      <c r="L85" s="118">
        <v>56.06</v>
      </c>
      <c r="M85" s="118">
        <v>56.06</v>
      </c>
      <c r="N85" s="129">
        <f t="shared" si="8"/>
        <v>100</v>
      </c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  <c r="AA85" s="130"/>
      <c r="AB85" s="130"/>
      <c r="AC85" s="130"/>
      <c r="AD85" s="130"/>
      <c r="AE85" s="130"/>
      <c r="AF85" s="130"/>
    </row>
    <row r="86" spans="1:32" ht="17.25" customHeight="1" x14ac:dyDescent="0.25">
      <c r="A86" s="19"/>
      <c r="B86" s="19"/>
      <c r="C86" s="112" t="s">
        <v>198</v>
      </c>
      <c r="D86" s="113">
        <v>915</v>
      </c>
      <c r="E86" s="114" t="s">
        <v>188</v>
      </c>
      <c r="F86" s="114"/>
      <c r="G86" s="115"/>
      <c r="H86" s="116"/>
      <c r="I86" s="116"/>
      <c r="J86" s="117"/>
      <c r="K86" s="114"/>
      <c r="L86" s="118">
        <f>L87</f>
        <v>414.87599999999998</v>
      </c>
      <c r="M86" s="118">
        <f>M87</f>
        <v>227.90100000000001</v>
      </c>
      <c r="N86" s="118">
        <f t="shared" si="8"/>
        <v>54.932317126081053</v>
      </c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  <c r="AD86" s="130"/>
      <c r="AE86" s="130"/>
      <c r="AF86" s="130"/>
    </row>
    <row r="87" spans="1:32" ht="17.25" customHeight="1" x14ac:dyDescent="0.25">
      <c r="A87" s="19"/>
      <c r="B87" s="19"/>
      <c r="C87" s="112" t="s">
        <v>244</v>
      </c>
      <c r="D87" s="113">
        <v>915</v>
      </c>
      <c r="E87" s="114" t="s">
        <v>188</v>
      </c>
      <c r="F87" s="114" t="s">
        <v>197</v>
      </c>
      <c r="G87" s="115"/>
      <c r="H87" s="116"/>
      <c r="I87" s="116"/>
      <c r="J87" s="117"/>
      <c r="K87" s="114"/>
      <c r="L87" s="118">
        <f>L89</f>
        <v>414.87599999999998</v>
      </c>
      <c r="M87" s="118">
        <f>M89</f>
        <v>227.90100000000001</v>
      </c>
      <c r="N87" s="118">
        <f t="shared" si="8"/>
        <v>54.932317126081053</v>
      </c>
      <c r="O87" s="130"/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130"/>
      <c r="AA87" s="130"/>
      <c r="AB87" s="130"/>
      <c r="AC87" s="130"/>
      <c r="AD87" s="130"/>
      <c r="AE87" s="130"/>
      <c r="AF87" s="130"/>
    </row>
    <row r="88" spans="1:32" ht="64.900000000000006" customHeight="1" x14ac:dyDescent="0.25">
      <c r="A88" s="19"/>
      <c r="B88" s="19"/>
      <c r="C88" s="112" t="s">
        <v>304</v>
      </c>
      <c r="D88" s="113">
        <v>915</v>
      </c>
      <c r="E88" s="114" t="s">
        <v>188</v>
      </c>
      <c r="F88" s="114" t="s">
        <v>197</v>
      </c>
      <c r="G88" s="115" t="s">
        <v>229</v>
      </c>
      <c r="H88" s="116" t="s">
        <v>214</v>
      </c>
      <c r="I88" s="116"/>
      <c r="J88" s="117"/>
      <c r="K88" s="114"/>
      <c r="L88" s="118">
        <f t="shared" ref="L88:M88" si="11">L89</f>
        <v>414.87599999999998</v>
      </c>
      <c r="M88" s="118">
        <f t="shared" si="11"/>
        <v>227.90100000000001</v>
      </c>
      <c r="N88" s="118">
        <f t="shared" si="8"/>
        <v>54.932317126081053</v>
      </c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  <c r="AD88" s="130"/>
      <c r="AE88" s="130"/>
      <c r="AF88" s="130"/>
    </row>
    <row r="89" spans="1:32" ht="66.75" customHeight="1" x14ac:dyDescent="0.25">
      <c r="A89" s="19"/>
      <c r="B89" s="19"/>
      <c r="C89" s="112" t="s">
        <v>305</v>
      </c>
      <c r="D89" s="113">
        <v>915</v>
      </c>
      <c r="E89" s="114" t="s">
        <v>188</v>
      </c>
      <c r="F89" s="114" t="s">
        <v>197</v>
      </c>
      <c r="G89" s="115" t="s">
        <v>229</v>
      </c>
      <c r="H89" s="116" t="s">
        <v>214</v>
      </c>
      <c r="I89" s="116" t="s">
        <v>215</v>
      </c>
      <c r="J89" s="117"/>
      <c r="K89" s="114"/>
      <c r="L89" s="118">
        <f>L90</f>
        <v>414.87599999999998</v>
      </c>
      <c r="M89" s="118">
        <f>M90</f>
        <v>227.90100000000001</v>
      </c>
      <c r="N89" s="118">
        <f t="shared" si="8"/>
        <v>54.932317126081053</v>
      </c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  <c r="AD89" s="130"/>
      <c r="AE89" s="130"/>
      <c r="AF89" s="130"/>
    </row>
    <row r="90" spans="1:32" ht="174.75" customHeight="1" x14ac:dyDescent="0.25">
      <c r="A90" s="19"/>
      <c r="B90" s="19"/>
      <c r="C90" s="121" t="s">
        <v>245</v>
      </c>
      <c r="D90" s="113">
        <v>915</v>
      </c>
      <c r="E90" s="114" t="s">
        <v>188</v>
      </c>
      <c r="F90" s="114" t="s">
        <v>197</v>
      </c>
      <c r="G90" s="115" t="s">
        <v>229</v>
      </c>
      <c r="H90" s="116" t="s">
        <v>214</v>
      </c>
      <c r="I90" s="116" t="s">
        <v>215</v>
      </c>
      <c r="J90" s="117" t="s">
        <v>246</v>
      </c>
      <c r="K90" s="114"/>
      <c r="L90" s="118">
        <f>L92</f>
        <v>414.87599999999998</v>
      </c>
      <c r="M90" s="118">
        <f>M92</f>
        <v>227.90100000000001</v>
      </c>
      <c r="N90" s="129">
        <f t="shared" si="8"/>
        <v>54.932317126081053</v>
      </c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  <c r="AD90" s="130"/>
      <c r="AE90" s="130"/>
      <c r="AF90" s="130"/>
    </row>
    <row r="91" spans="1:32" ht="33.75" customHeight="1" x14ac:dyDescent="0.25">
      <c r="A91" s="19"/>
      <c r="B91" s="19"/>
      <c r="C91" s="112" t="s">
        <v>143</v>
      </c>
      <c r="D91" s="113">
        <v>915</v>
      </c>
      <c r="E91" s="114" t="s">
        <v>188</v>
      </c>
      <c r="F91" s="114" t="s">
        <v>197</v>
      </c>
      <c r="G91" s="115" t="s">
        <v>229</v>
      </c>
      <c r="H91" s="116" t="s">
        <v>214</v>
      </c>
      <c r="I91" s="116" t="s">
        <v>215</v>
      </c>
      <c r="J91" s="117" t="s">
        <v>246</v>
      </c>
      <c r="K91" s="114">
        <v>200</v>
      </c>
      <c r="L91" s="118">
        <f>L92</f>
        <v>414.87599999999998</v>
      </c>
      <c r="M91" s="118">
        <f>M92</f>
        <v>227.90100000000001</v>
      </c>
      <c r="N91" s="129">
        <f t="shared" si="8"/>
        <v>54.932317126081053</v>
      </c>
      <c r="O91" s="130"/>
      <c r="P91" s="130"/>
      <c r="Q91" s="130"/>
      <c r="R91" s="130"/>
      <c r="S91" s="130"/>
      <c r="T91" s="130"/>
      <c r="U91" s="130"/>
      <c r="V91" s="130"/>
      <c r="W91" s="130"/>
      <c r="X91" s="130"/>
      <c r="Y91" s="130"/>
      <c r="Z91" s="130"/>
      <c r="AA91" s="130"/>
      <c r="AB91" s="130"/>
      <c r="AC91" s="130"/>
      <c r="AD91" s="130"/>
      <c r="AE91" s="130"/>
      <c r="AF91" s="130"/>
    </row>
    <row r="92" spans="1:32" s="19" customFormat="1" ht="33" customHeight="1" x14ac:dyDescent="0.25">
      <c r="C92" s="121" t="s">
        <v>144</v>
      </c>
      <c r="D92" s="113">
        <v>915</v>
      </c>
      <c r="E92" s="114" t="s">
        <v>188</v>
      </c>
      <c r="F92" s="114" t="s">
        <v>197</v>
      </c>
      <c r="G92" s="115" t="s">
        <v>229</v>
      </c>
      <c r="H92" s="116" t="s">
        <v>214</v>
      </c>
      <c r="I92" s="116" t="s">
        <v>215</v>
      </c>
      <c r="J92" s="117" t="s">
        <v>246</v>
      </c>
      <c r="K92" s="114">
        <v>240</v>
      </c>
      <c r="L92" s="118">
        <v>414.87599999999998</v>
      </c>
      <c r="M92" s="118">
        <v>227.90100000000001</v>
      </c>
      <c r="N92" s="118">
        <f t="shared" si="8"/>
        <v>54.932317126081053</v>
      </c>
      <c r="O92" s="130"/>
      <c r="P92" s="130"/>
      <c r="Q92" s="130"/>
      <c r="R92" s="130"/>
      <c r="S92" s="130"/>
      <c r="T92" s="130"/>
      <c r="U92" s="130"/>
      <c r="V92" s="130"/>
      <c r="W92" s="130"/>
      <c r="X92" s="130"/>
      <c r="Y92" s="130"/>
      <c r="Z92" s="130"/>
      <c r="AA92" s="130"/>
      <c r="AB92" s="130"/>
      <c r="AC92" s="130"/>
      <c r="AD92" s="130"/>
      <c r="AE92" s="130"/>
      <c r="AF92" s="130"/>
    </row>
    <row r="93" spans="1:32" ht="15" customHeight="1" x14ac:dyDescent="0.25">
      <c r="A93" s="19"/>
      <c r="B93" s="19"/>
      <c r="C93" s="112" t="s">
        <v>200</v>
      </c>
      <c r="D93" s="113">
        <v>915</v>
      </c>
      <c r="E93" s="114" t="s">
        <v>201</v>
      </c>
      <c r="F93" s="114"/>
      <c r="G93" s="115"/>
      <c r="H93" s="116"/>
      <c r="I93" s="116"/>
      <c r="J93" s="117"/>
      <c r="K93" s="114"/>
      <c r="L93" s="118">
        <f>L94+L103+L109+L127</f>
        <v>797.81200000000001</v>
      </c>
      <c r="M93" s="118">
        <f>M94+M103+M109+M127</f>
        <v>774.37900000000002</v>
      </c>
      <c r="N93" s="129">
        <f t="shared" si="8"/>
        <v>97.062841872521346</v>
      </c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  <c r="AD93" s="130"/>
      <c r="AE93" s="130"/>
      <c r="AF93" s="130"/>
    </row>
    <row r="94" spans="1:32" ht="15.75" customHeight="1" x14ac:dyDescent="0.25">
      <c r="A94" s="19"/>
      <c r="B94" s="19"/>
      <c r="C94" s="112" t="s">
        <v>247</v>
      </c>
      <c r="D94" s="113">
        <v>915</v>
      </c>
      <c r="E94" s="114" t="s">
        <v>201</v>
      </c>
      <c r="F94" s="114" t="s">
        <v>186</v>
      </c>
      <c r="G94" s="115"/>
      <c r="H94" s="116"/>
      <c r="I94" s="116"/>
      <c r="J94" s="117"/>
      <c r="K94" s="114"/>
      <c r="L94" s="118">
        <f>L95</f>
        <v>188.345</v>
      </c>
      <c r="M94" s="118">
        <f>M95</f>
        <v>168.34399999999999</v>
      </c>
      <c r="N94" s="129">
        <f t="shared" si="8"/>
        <v>89.380657835355322</v>
      </c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/>
      <c r="AB94" s="130"/>
      <c r="AC94" s="130"/>
      <c r="AD94" s="130"/>
      <c r="AE94" s="130"/>
      <c r="AF94" s="130"/>
    </row>
    <row r="95" spans="1:32" ht="64.900000000000006" customHeight="1" x14ac:dyDescent="0.25">
      <c r="A95" s="19"/>
      <c r="B95" s="19"/>
      <c r="C95" s="112" t="s">
        <v>304</v>
      </c>
      <c r="D95" s="113">
        <v>915</v>
      </c>
      <c r="E95" s="114" t="s">
        <v>201</v>
      </c>
      <c r="F95" s="114" t="s">
        <v>186</v>
      </c>
      <c r="G95" s="115" t="s">
        <v>229</v>
      </c>
      <c r="H95" s="116" t="s">
        <v>230</v>
      </c>
      <c r="I95" s="116"/>
      <c r="J95" s="117"/>
      <c r="K95" s="114"/>
      <c r="L95" s="118">
        <f>L96</f>
        <v>188.345</v>
      </c>
      <c r="M95" s="118">
        <f>M96</f>
        <v>168.34399999999999</v>
      </c>
      <c r="N95" s="129">
        <f t="shared" si="8"/>
        <v>89.380657835355322</v>
      </c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30"/>
    </row>
    <row r="96" spans="1:32" ht="63.75" customHeight="1" x14ac:dyDescent="0.25">
      <c r="A96" s="19"/>
      <c r="B96" s="19"/>
      <c r="C96" s="112" t="s">
        <v>305</v>
      </c>
      <c r="D96" s="113">
        <v>915</v>
      </c>
      <c r="E96" s="114" t="s">
        <v>201</v>
      </c>
      <c r="F96" s="114" t="s">
        <v>186</v>
      </c>
      <c r="G96" s="115" t="s">
        <v>229</v>
      </c>
      <c r="H96" s="116" t="s">
        <v>214</v>
      </c>
      <c r="I96" s="116">
        <v>0</v>
      </c>
      <c r="J96" s="117"/>
      <c r="K96" s="114"/>
      <c r="L96" s="118">
        <f>L97+L100</f>
        <v>188.345</v>
      </c>
      <c r="M96" s="118">
        <f>M97+M100</f>
        <v>168.34399999999999</v>
      </c>
      <c r="N96" s="129">
        <f t="shared" si="8"/>
        <v>89.380657835355322</v>
      </c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30"/>
    </row>
    <row r="97" spans="1:147" ht="155.44999999999999" customHeight="1" x14ac:dyDescent="0.25">
      <c r="A97" s="19"/>
      <c r="B97" s="19"/>
      <c r="C97" s="121" t="s">
        <v>311</v>
      </c>
      <c r="D97" s="113">
        <v>915</v>
      </c>
      <c r="E97" s="114" t="s">
        <v>201</v>
      </c>
      <c r="F97" s="114" t="s">
        <v>186</v>
      </c>
      <c r="G97" s="115" t="s">
        <v>229</v>
      </c>
      <c r="H97" s="116" t="s">
        <v>214</v>
      </c>
      <c r="I97" s="116" t="s">
        <v>215</v>
      </c>
      <c r="J97" s="117">
        <v>44103</v>
      </c>
      <c r="K97" s="114"/>
      <c r="L97" s="118">
        <f>L99</f>
        <v>1</v>
      </c>
      <c r="M97" s="118">
        <f>M99</f>
        <v>0</v>
      </c>
      <c r="N97" s="129">
        <f t="shared" si="8"/>
        <v>0</v>
      </c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  <c r="AD97" s="130"/>
      <c r="AE97" s="130"/>
      <c r="AF97" s="130"/>
    </row>
    <row r="98" spans="1:147" ht="33" customHeight="1" x14ac:dyDescent="0.25">
      <c r="A98" s="19"/>
      <c r="B98" s="19"/>
      <c r="C98" s="112" t="s">
        <v>143</v>
      </c>
      <c r="D98" s="113">
        <v>915</v>
      </c>
      <c r="E98" s="114" t="s">
        <v>201</v>
      </c>
      <c r="F98" s="114" t="s">
        <v>186</v>
      </c>
      <c r="G98" s="115" t="s">
        <v>229</v>
      </c>
      <c r="H98" s="116" t="s">
        <v>214</v>
      </c>
      <c r="I98" s="116" t="s">
        <v>215</v>
      </c>
      <c r="J98" s="117">
        <v>44103</v>
      </c>
      <c r="K98" s="114">
        <v>200</v>
      </c>
      <c r="L98" s="118">
        <f>L99</f>
        <v>1</v>
      </c>
      <c r="M98" s="118">
        <f>M99</f>
        <v>0</v>
      </c>
      <c r="N98" s="129">
        <f t="shared" si="8"/>
        <v>0</v>
      </c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30"/>
    </row>
    <row r="99" spans="1:147" s="131" customFormat="1" ht="33" customHeight="1" x14ac:dyDescent="0.25">
      <c r="A99" s="130"/>
      <c r="B99" s="130"/>
      <c r="C99" s="121" t="s">
        <v>144</v>
      </c>
      <c r="D99" s="113">
        <v>915</v>
      </c>
      <c r="E99" s="114" t="s">
        <v>201</v>
      </c>
      <c r="F99" s="114" t="s">
        <v>186</v>
      </c>
      <c r="G99" s="115" t="s">
        <v>229</v>
      </c>
      <c r="H99" s="116" t="s">
        <v>214</v>
      </c>
      <c r="I99" s="116" t="s">
        <v>215</v>
      </c>
      <c r="J99" s="117">
        <v>44103</v>
      </c>
      <c r="K99" s="114">
        <v>240</v>
      </c>
      <c r="L99" s="118">
        <v>1</v>
      </c>
      <c r="M99" s="118">
        <v>0</v>
      </c>
      <c r="N99" s="129">
        <f t="shared" si="8"/>
        <v>0</v>
      </c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30"/>
    </row>
    <row r="100" spans="1:147" ht="33.75" customHeight="1" x14ac:dyDescent="0.25">
      <c r="A100" s="19"/>
      <c r="B100" s="19"/>
      <c r="C100" s="112" t="s">
        <v>152</v>
      </c>
      <c r="D100" s="113">
        <v>915</v>
      </c>
      <c r="E100" s="114" t="s">
        <v>201</v>
      </c>
      <c r="F100" s="114" t="s">
        <v>186</v>
      </c>
      <c r="G100" s="115" t="s">
        <v>229</v>
      </c>
      <c r="H100" s="116" t="s">
        <v>214</v>
      </c>
      <c r="I100" s="116" t="s">
        <v>215</v>
      </c>
      <c r="J100" s="117" t="s">
        <v>248</v>
      </c>
      <c r="K100" s="114"/>
      <c r="L100" s="118">
        <f t="shared" ref="L100:M101" si="12">L101</f>
        <v>187.345</v>
      </c>
      <c r="M100" s="118">
        <f t="shared" si="12"/>
        <v>168.34399999999999</v>
      </c>
      <c r="N100" s="118">
        <f t="shared" si="8"/>
        <v>89.857749072566648</v>
      </c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30"/>
    </row>
    <row r="101" spans="1:147" ht="33.75" customHeight="1" x14ac:dyDescent="0.25">
      <c r="A101" s="19"/>
      <c r="B101" s="19"/>
      <c r="C101" s="112" t="s">
        <v>143</v>
      </c>
      <c r="D101" s="113">
        <v>915</v>
      </c>
      <c r="E101" s="114" t="s">
        <v>201</v>
      </c>
      <c r="F101" s="114" t="s">
        <v>186</v>
      </c>
      <c r="G101" s="115" t="s">
        <v>229</v>
      </c>
      <c r="H101" s="116" t="s">
        <v>214</v>
      </c>
      <c r="I101" s="116" t="s">
        <v>215</v>
      </c>
      <c r="J101" s="117" t="s">
        <v>248</v>
      </c>
      <c r="K101" s="114">
        <v>200</v>
      </c>
      <c r="L101" s="118">
        <f t="shared" si="12"/>
        <v>187.345</v>
      </c>
      <c r="M101" s="118">
        <f t="shared" si="12"/>
        <v>168.34399999999999</v>
      </c>
      <c r="N101" s="122">
        <f t="shared" si="8"/>
        <v>89.857749072566648</v>
      </c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  <c r="AB101" s="130"/>
      <c r="AC101" s="130"/>
      <c r="AD101" s="130"/>
      <c r="AE101" s="130"/>
      <c r="AF101" s="130"/>
    </row>
    <row r="102" spans="1:147" s="131" customFormat="1" ht="33.75" customHeight="1" x14ac:dyDescent="0.25">
      <c r="A102" s="130"/>
      <c r="B102" s="130"/>
      <c r="C102" s="121" t="s">
        <v>144</v>
      </c>
      <c r="D102" s="113">
        <v>915</v>
      </c>
      <c r="E102" s="114" t="s">
        <v>201</v>
      </c>
      <c r="F102" s="114" t="s">
        <v>186</v>
      </c>
      <c r="G102" s="115" t="s">
        <v>229</v>
      </c>
      <c r="H102" s="116" t="s">
        <v>214</v>
      </c>
      <c r="I102" s="116" t="s">
        <v>215</v>
      </c>
      <c r="J102" s="117" t="s">
        <v>248</v>
      </c>
      <c r="K102" s="114">
        <v>240</v>
      </c>
      <c r="L102" s="118">
        <v>187.345</v>
      </c>
      <c r="M102" s="118">
        <v>168.34399999999999</v>
      </c>
      <c r="N102" s="129">
        <f t="shared" si="8"/>
        <v>89.857749072566648</v>
      </c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30"/>
    </row>
    <row r="103" spans="1:147" ht="16.5" customHeight="1" x14ac:dyDescent="0.25">
      <c r="A103" s="19"/>
      <c r="B103" s="19"/>
      <c r="C103" s="112" t="s">
        <v>203</v>
      </c>
      <c r="D103" s="113">
        <v>915</v>
      </c>
      <c r="E103" s="114" t="s">
        <v>201</v>
      </c>
      <c r="F103" s="114" t="s">
        <v>192</v>
      </c>
      <c r="G103" s="115"/>
      <c r="H103" s="116"/>
      <c r="I103" s="116"/>
      <c r="J103" s="117"/>
      <c r="K103" s="114"/>
      <c r="L103" s="118">
        <f t="shared" ref="L103:M105" si="13">L104</f>
        <v>9</v>
      </c>
      <c r="M103" s="118">
        <f t="shared" si="13"/>
        <v>9</v>
      </c>
      <c r="N103" s="118">
        <f t="shared" si="8"/>
        <v>100</v>
      </c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</row>
    <row r="104" spans="1:147" ht="61.9" customHeight="1" x14ac:dyDescent="0.25">
      <c r="A104" s="19"/>
      <c r="B104" s="19"/>
      <c r="C104" s="112" t="s">
        <v>304</v>
      </c>
      <c r="D104" s="113">
        <v>915</v>
      </c>
      <c r="E104" s="114" t="s">
        <v>201</v>
      </c>
      <c r="F104" s="114" t="s">
        <v>192</v>
      </c>
      <c r="G104" s="115" t="s">
        <v>229</v>
      </c>
      <c r="H104" s="116" t="s">
        <v>214</v>
      </c>
      <c r="I104" s="116"/>
      <c r="J104" s="149"/>
      <c r="K104" s="114"/>
      <c r="L104" s="118">
        <f t="shared" si="13"/>
        <v>9</v>
      </c>
      <c r="M104" s="118">
        <f t="shared" si="13"/>
        <v>9</v>
      </c>
      <c r="N104" s="122">
        <f t="shared" si="8"/>
        <v>100</v>
      </c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0"/>
    </row>
    <row r="105" spans="1:147" ht="63.75" customHeight="1" x14ac:dyDescent="0.25">
      <c r="A105" s="19"/>
      <c r="B105" s="19"/>
      <c r="C105" s="112" t="s">
        <v>305</v>
      </c>
      <c r="D105" s="113">
        <v>915</v>
      </c>
      <c r="E105" s="114" t="s">
        <v>201</v>
      </c>
      <c r="F105" s="114" t="s">
        <v>192</v>
      </c>
      <c r="G105" s="115" t="s">
        <v>229</v>
      </c>
      <c r="H105" s="116" t="s">
        <v>214</v>
      </c>
      <c r="I105" s="116" t="s">
        <v>215</v>
      </c>
      <c r="J105" s="149"/>
      <c r="K105" s="114"/>
      <c r="L105" s="118">
        <f t="shared" si="13"/>
        <v>9</v>
      </c>
      <c r="M105" s="118">
        <f t="shared" si="13"/>
        <v>9</v>
      </c>
      <c r="N105" s="118">
        <f t="shared" si="8"/>
        <v>100</v>
      </c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  <c r="AD105" s="130"/>
      <c r="AE105" s="130"/>
      <c r="AF105" s="130"/>
    </row>
    <row r="106" spans="1:147" ht="81" customHeight="1" x14ac:dyDescent="0.25">
      <c r="A106" s="19"/>
      <c r="B106" s="19"/>
      <c r="C106" s="121" t="s">
        <v>249</v>
      </c>
      <c r="D106" s="113">
        <v>915</v>
      </c>
      <c r="E106" s="114" t="s">
        <v>201</v>
      </c>
      <c r="F106" s="114" t="s">
        <v>192</v>
      </c>
      <c r="G106" s="115" t="s">
        <v>229</v>
      </c>
      <c r="H106" s="116" t="s">
        <v>214</v>
      </c>
      <c r="I106" s="116" t="s">
        <v>215</v>
      </c>
      <c r="J106" s="117" t="s">
        <v>250</v>
      </c>
      <c r="K106" s="114"/>
      <c r="L106" s="118">
        <f>L108</f>
        <v>9</v>
      </c>
      <c r="M106" s="118">
        <f>M108</f>
        <v>9</v>
      </c>
      <c r="N106" s="122">
        <f t="shared" si="8"/>
        <v>100</v>
      </c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0"/>
      <c r="AB106" s="130"/>
      <c r="AC106" s="130"/>
      <c r="AD106" s="130"/>
      <c r="AE106" s="130"/>
      <c r="AF106" s="130"/>
    </row>
    <row r="107" spans="1:147" ht="33" customHeight="1" x14ac:dyDescent="0.25">
      <c r="A107" s="19"/>
      <c r="B107" s="19"/>
      <c r="C107" s="112" t="s">
        <v>143</v>
      </c>
      <c r="D107" s="113">
        <v>915</v>
      </c>
      <c r="E107" s="114" t="s">
        <v>201</v>
      </c>
      <c r="F107" s="114" t="s">
        <v>192</v>
      </c>
      <c r="G107" s="115" t="s">
        <v>229</v>
      </c>
      <c r="H107" s="116" t="s">
        <v>214</v>
      </c>
      <c r="I107" s="116" t="s">
        <v>215</v>
      </c>
      <c r="J107" s="117" t="s">
        <v>250</v>
      </c>
      <c r="K107" s="114">
        <v>200</v>
      </c>
      <c r="L107" s="118">
        <f>L108</f>
        <v>9</v>
      </c>
      <c r="M107" s="118">
        <f>M108</f>
        <v>9</v>
      </c>
      <c r="N107" s="129">
        <f t="shared" si="8"/>
        <v>100</v>
      </c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  <c r="AA107" s="130"/>
      <c r="AB107" s="130"/>
      <c r="AC107" s="130"/>
      <c r="AD107" s="130"/>
      <c r="AE107" s="130"/>
      <c r="AF107" s="130"/>
    </row>
    <row r="108" spans="1:147" s="131" customFormat="1" ht="33" customHeight="1" x14ac:dyDescent="0.25">
      <c r="A108" s="130"/>
      <c r="B108" s="130"/>
      <c r="C108" s="121" t="s">
        <v>144</v>
      </c>
      <c r="D108" s="113">
        <v>915</v>
      </c>
      <c r="E108" s="114" t="s">
        <v>201</v>
      </c>
      <c r="F108" s="114" t="s">
        <v>192</v>
      </c>
      <c r="G108" s="115" t="s">
        <v>229</v>
      </c>
      <c r="H108" s="116" t="s">
        <v>214</v>
      </c>
      <c r="I108" s="116" t="s">
        <v>215</v>
      </c>
      <c r="J108" s="117" t="s">
        <v>250</v>
      </c>
      <c r="K108" s="114">
        <v>240</v>
      </c>
      <c r="L108" s="118">
        <v>9</v>
      </c>
      <c r="M108" s="118">
        <v>9</v>
      </c>
      <c r="N108" s="118">
        <f t="shared" si="8"/>
        <v>100</v>
      </c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0"/>
      <c r="Z108" s="130"/>
      <c r="AA108" s="130"/>
      <c r="AB108" s="130"/>
      <c r="AC108" s="130"/>
      <c r="AD108" s="130"/>
      <c r="AE108" s="130"/>
      <c r="AF108" s="130"/>
    </row>
    <row r="109" spans="1:147" ht="16.5" customHeight="1" x14ac:dyDescent="0.25">
      <c r="A109" s="19"/>
      <c r="B109" s="19"/>
      <c r="C109" s="112" t="s">
        <v>204</v>
      </c>
      <c r="D109" s="113">
        <v>915</v>
      </c>
      <c r="E109" s="114" t="s">
        <v>201</v>
      </c>
      <c r="F109" s="114" t="s">
        <v>194</v>
      </c>
      <c r="G109" s="115"/>
      <c r="H109" s="116"/>
      <c r="I109" s="116"/>
      <c r="J109" s="117"/>
      <c r="K109" s="114"/>
      <c r="L109" s="118">
        <f>L110</f>
        <v>500.56700000000001</v>
      </c>
      <c r="M109" s="118">
        <f>M110</f>
        <v>497.13499999999999</v>
      </c>
      <c r="N109" s="122">
        <f t="shared" si="8"/>
        <v>99.314377495919629</v>
      </c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30"/>
      <c r="Z109" s="130"/>
      <c r="AA109" s="130"/>
      <c r="AB109" s="130"/>
      <c r="AC109" s="130"/>
      <c r="AD109" s="130"/>
      <c r="AE109" s="130"/>
      <c r="AF109" s="130"/>
      <c r="AG109" s="130"/>
      <c r="AH109" s="130"/>
      <c r="AI109" s="130"/>
      <c r="AJ109" s="130"/>
      <c r="AK109" s="130"/>
      <c r="AL109" s="130"/>
      <c r="AM109" s="130"/>
      <c r="AN109" s="130"/>
      <c r="AO109" s="130"/>
      <c r="AP109" s="130"/>
      <c r="AQ109" s="130"/>
      <c r="AR109" s="130"/>
      <c r="AS109" s="130"/>
      <c r="AT109" s="130"/>
      <c r="AU109" s="130"/>
      <c r="AV109" s="130"/>
      <c r="AW109" s="130"/>
      <c r="AX109" s="130"/>
      <c r="AY109" s="130"/>
      <c r="AZ109" s="130"/>
      <c r="BA109" s="130"/>
      <c r="BB109" s="130"/>
      <c r="BC109" s="130"/>
      <c r="BD109" s="130"/>
      <c r="BE109" s="130"/>
      <c r="BF109" s="130"/>
      <c r="BG109" s="130"/>
      <c r="BH109" s="130"/>
      <c r="BI109" s="130"/>
      <c r="BJ109" s="130"/>
      <c r="BK109" s="130"/>
      <c r="BL109" s="130"/>
      <c r="BM109" s="130"/>
      <c r="BN109" s="130"/>
      <c r="BO109" s="130"/>
      <c r="BP109" s="130"/>
      <c r="BQ109" s="130"/>
      <c r="BR109" s="130"/>
      <c r="BS109" s="130"/>
      <c r="BT109" s="130"/>
      <c r="BU109" s="130"/>
      <c r="BV109" s="130"/>
      <c r="BW109" s="130"/>
      <c r="BX109" s="130"/>
      <c r="BY109" s="130"/>
      <c r="BZ109" s="130"/>
      <c r="CA109" s="130"/>
      <c r="CB109" s="130"/>
      <c r="CC109" s="130"/>
      <c r="CD109" s="130"/>
      <c r="CE109" s="130"/>
      <c r="CF109" s="130"/>
      <c r="CG109" s="130"/>
      <c r="CH109" s="130"/>
      <c r="CI109" s="130"/>
      <c r="CJ109" s="130"/>
      <c r="CK109" s="130"/>
      <c r="CL109" s="130"/>
      <c r="CM109" s="130"/>
      <c r="CN109" s="130"/>
      <c r="CO109" s="130"/>
      <c r="CP109" s="130"/>
      <c r="CQ109" s="130"/>
      <c r="CR109" s="130"/>
      <c r="CS109" s="130"/>
      <c r="CT109" s="130"/>
      <c r="CU109" s="130"/>
      <c r="CV109" s="130"/>
      <c r="CW109" s="130"/>
      <c r="CX109" s="130"/>
      <c r="CY109" s="130"/>
      <c r="CZ109" s="130"/>
      <c r="DA109" s="130"/>
      <c r="DB109" s="130"/>
      <c r="DC109" s="130"/>
      <c r="DD109" s="130"/>
      <c r="DE109" s="130"/>
      <c r="DF109" s="130"/>
      <c r="DG109" s="130"/>
      <c r="DH109" s="130"/>
      <c r="DI109" s="130"/>
      <c r="DJ109" s="130"/>
      <c r="DK109" s="130"/>
      <c r="DL109" s="130"/>
      <c r="DM109" s="130"/>
      <c r="DN109" s="130"/>
      <c r="DO109" s="130"/>
      <c r="DP109" s="130"/>
      <c r="DQ109" s="130"/>
      <c r="DR109" s="130"/>
      <c r="DS109" s="130"/>
      <c r="DT109" s="130"/>
      <c r="DU109" s="130"/>
      <c r="DV109" s="130"/>
      <c r="DW109" s="130"/>
      <c r="DX109" s="130"/>
      <c r="DY109" s="130"/>
      <c r="DZ109" s="130"/>
      <c r="EA109" s="130"/>
      <c r="EB109" s="130"/>
      <c r="EC109" s="130"/>
      <c r="ED109" s="130"/>
      <c r="EE109" s="130"/>
      <c r="EF109" s="130"/>
      <c r="EG109" s="130"/>
      <c r="EH109" s="130"/>
      <c r="EI109" s="130"/>
      <c r="EJ109" s="130"/>
      <c r="EK109" s="130"/>
      <c r="EL109" s="130"/>
      <c r="EM109" s="130"/>
      <c r="EN109" s="130"/>
      <c r="EO109" s="130"/>
      <c r="EP109" s="130"/>
      <c r="EQ109" s="130"/>
    </row>
    <row r="110" spans="1:147" ht="61.15" customHeight="1" x14ac:dyDescent="0.25">
      <c r="A110" s="19"/>
      <c r="B110" s="19"/>
      <c r="C110" s="112" t="s">
        <v>304</v>
      </c>
      <c r="D110" s="113">
        <v>915</v>
      </c>
      <c r="E110" s="114" t="s">
        <v>201</v>
      </c>
      <c r="F110" s="114" t="s">
        <v>194</v>
      </c>
      <c r="G110" s="115" t="s">
        <v>229</v>
      </c>
      <c r="H110" s="116">
        <v>0</v>
      </c>
      <c r="I110" s="116"/>
      <c r="J110" s="117"/>
      <c r="K110" s="114"/>
      <c r="L110" s="118">
        <f>L111</f>
        <v>500.56700000000001</v>
      </c>
      <c r="M110" s="118">
        <f>M111</f>
        <v>497.13499999999999</v>
      </c>
      <c r="N110" s="118">
        <f t="shared" si="8"/>
        <v>99.314377495919629</v>
      </c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0"/>
      <c r="AB110" s="130"/>
      <c r="AC110" s="130"/>
      <c r="AD110" s="130"/>
      <c r="AE110" s="130"/>
      <c r="AF110" s="130"/>
      <c r="AG110" s="130"/>
      <c r="AH110" s="130"/>
      <c r="AI110" s="130"/>
      <c r="AJ110" s="130"/>
      <c r="AK110" s="130"/>
      <c r="AL110" s="130"/>
      <c r="AM110" s="130"/>
      <c r="AN110" s="130"/>
      <c r="AO110" s="130"/>
      <c r="AP110" s="130"/>
      <c r="AQ110" s="130"/>
      <c r="AR110" s="130"/>
      <c r="AS110" s="130"/>
      <c r="AT110" s="130"/>
      <c r="AU110" s="130"/>
      <c r="AV110" s="130"/>
      <c r="AW110" s="130"/>
      <c r="AX110" s="130"/>
      <c r="AY110" s="130"/>
      <c r="AZ110" s="130"/>
      <c r="BA110" s="130"/>
      <c r="BB110" s="130"/>
      <c r="BC110" s="130"/>
      <c r="BD110" s="130"/>
      <c r="BE110" s="130"/>
      <c r="BF110" s="130"/>
      <c r="BG110" s="130"/>
      <c r="BH110" s="130"/>
      <c r="BI110" s="130"/>
      <c r="BJ110" s="130"/>
      <c r="BK110" s="130"/>
      <c r="BL110" s="130"/>
      <c r="BM110" s="130"/>
      <c r="BN110" s="130"/>
      <c r="BO110" s="130"/>
      <c r="BP110" s="130"/>
      <c r="BQ110" s="130"/>
      <c r="BR110" s="130"/>
      <c r="BS110" s="130"/>
      <c r="BT110" s="130"/>
      <c r="BU110" s="130"/>
      <c r="BV110" s="130"/>
      <c r="BW110" s="130"/>
      <c r="BX110" s="130"/>
      <c r="BY110" s="130"/>
      <c r="BZ110" s="130"/>
      <c r="CA110" s="130"/>
      <c r="CB110" s="130"/>
      <c r="CC110" s="130"/>
      <c r="CD110" s="130"/>
      <c r="CE110" s="130"/>
      <c r="CF110" s="130"/>
      <c r="CG110" s="130"/>
      <c r="CH110" s="130"/>
      <c r="CI110" s="130"/>
      <c r="CJ110" s="130"/>
      <c r="CK110" s="130"/>
      <c r="CL110" s="130"/>
      <c r="CM110" s="130"/>
      <c r="CN110" s="130"/>
      <c r="CO110" s="130"/>
      <c r="CP110" s="130"/>
      <c r="CQ110" s="130"/>
      <c r="CR110" s="130"/>
      <c r="CS110" s="130"/>
      <c r="CT110" s="130"/>
      <c r="CU110" s="130"/>
      <c r="CV110" s="130"/>
      <c r="CW110" s="130"/>
      <c r="CX110" s="130"/>
      <c r="CY110" s="130"/>
      <c r="CZ110" s="130"/>
      <c r="DA110" s="130"/>
      <c r="DB110" s="130"/>
      <c r="DC110" s="130"/>
      <c r="DD110" s="130"/>
      <c r="DE110" s="130"/>
      <c r="DF110" s="130"/>
      <c r="DG110" s="130"/>
      <c r="DH110" s="130"/>
      <c r="DI110" s="130"/>
      <c r="DJ110" s="130"/>
      <c r="DK110" s="130"/>
      <c r="DL110" s="130"/>
      <c r="DM110" s="130"/>
      <c r="DN110" s="130"/>
      <c r="DO110" s="130"/>
      <c r="DP110" s="130"/>
      <c r="DQ110" s="130"/>
      <c r="DR110" s="130"/>
      <c r="DS110" s="130"/>
      <c r="DT110" s="130"/>
      <c r="DU110" s="130"/>
      <c r="DV110" s="130"/>
      <c r="DW110" s="130"/>
      <c r="DX110" s="130"/>
      <c r="DY110" s="130"/>
      <c r="DZ110" s="130"/>
      <c r="EA110" s="130"/>
      <c r="EB110" s="130"/>
      <c r="EC110" s="130"/>
      <c r="ED110" s="130"/>
      <c r="EE110" s="130"/>
      <c r="EF110" s="130"/>
      <c r="EG110" s="130"/>
      <c r="EH110" s="130"/>
      <c r="EI110" s="130"/>
      <c r="EJ110" s="130"/>
      <c r="EK110" s="130"/>
      <c r="EL110" s="130"/>
      <c r="EM110" s="130"/>
      <c r="EN110" s="130"/>
      <c r="EO110" s="130"/>
      <c r="EP110" s="130"/>
      <c r="EQ110" s="130"/>
    </row>
    <row r="111" spans="1:147" ht="63.75" customHeight="1" x14ac:dyDescent="0.25">
      <c r="A111" s="19"/>
      <c r="B111" s="19"/>
      <c r="C111" s="112" t="s">
        <v>305</v>
      </c>
      <c r="D111" s="113">
        <v>915</v>
      </c>
      <c r="E111" s="114" t="s">
        <v>201</v>
      </c>
      <c r="F111" s="114" t="s">
        <v>194</v>
      </c>
      <c r="G111" s="115" t="s">
        <v>229</v>
      </c>
      <c r="H111" s="116" t="s">
        <v>214</v>
      </c>
      <c r="I111" s="116" t="s">
        <v>215</v>
      </c>
      <c r="J111" s="117"/>
      <c r="K111" s="114"/>
      <c r="L111" s="118">
        <f>L112+L118+L121+L124+L115</f>
        <v>500.56700000000001</v>
      </c>
      <c r="M111" s="118">
        <f>M112+M118+M121+M124+M115</f>
        <v>497.13499999999999</v>
      </c>
      <c r="N111" s="118">
        <f t="shared" si="8"/>
        <v>99.314377495919629</v>
      </c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  <c r="AA111" s="130"/>
      <c r="AB111" s="130"/>
      <c r="AC111" s="130"/>
      <c r="AD111" s="130"/>
      <c r="AE111" s="130"/>
      <c r="AF111" s="130"/>
      <c r="AG111" s="130"/>
      <c r="AH111" s="130"/>
      <c r="AI111" s="130"/>
      <c r="AJ111" s="130"/>
      <c r="AK111" s="130"/>
      <c r="AL111" s="130"/>
      <c r="AM111" s="130"/>
      <c r="AN111" s="130"/>
      <c r="AO111" s="130"/>
      <c r="AP111" s="130"/>
      <c r="AQ111" s="130"/>
      <c r="AR111" s="130"/>
      <c r="AS111" s="130"/>
      <c r="AT111" s="130"/>
      <c r="AU111" s="130"/>
      <c r="AV111" s="130"/>
      <c r="AW111" s="130"/>
      <c r="AX111" s="130"/>
      <c r="AY111" s="130"/>
      <c r="AZ111" s="130"/>
      <c r="BA111" s="130"/>
      <c r="BB111" s="130"/>
      <c r="BC111" s="130"/>
      <c r="BD111" s="130"/>
      <c r="BE111" s="130"/>
      <c r="BF111" s="130"/>
      <c r="BG111" s="130"/>
      <c r="BH111" s="130"/>
      <c r="BI111" s="130"/>
      <c r="BJ111" s="130"/>
      <c r="BK111" s="130"/>
      <c r="BL111" s="130"/>
      <c r="BM111" s="130"/>
      <c r="BN111" s="130"/>
      <c r="BO111" s="130"/>
      <c r="BP111" s="130"/>
      <c r="BQ111" s="130"/>
      <c r="BR111" s="130"/>
      <c r="BS111" s="130"/>
      <c r="BT111" s="130"/>
      <c r="BU111" s="130"/>
      <c r="BV111" s="130"/>
      <c r="BW111" s="130"/>
      <c r="BX111" s="130"/>
      <c r="BY111" s="130"/>
      <c r="BZ111" s="130"/>
      <c r="CA111" s="130"/>
      <c r="CB111" s="130"/>
      <c r="CC111" s="130"/>
      <c r="CD111" s="130"/>
      <c r="CE111" s="130"/>
      <c r="CF111" s="130"/>
      <c r="CG111" s="130"/>
      <c r="CH111" s="130"/>
      <c r="CI111" s="130"/>
      <c r="CJ111" s="130"/>
      <c r="CK111" s="130"/>
      <c r="CL111" s="130"/>
      <c r="CM111" s="130"/>
      <c r="CN111" s="130"/>
      <c r="CO111" s="130"/>
      <c r="CP111" s="130"/>
      <c r="CQ111" s="130"/>
      <c r="CR111" s="130"/>
      <c r="CS111" s="130"/>
      <c r="CT111" s="130"/>
      <c r="CU111" s="130"/>
      <c r="CV111" s="130"/>
      <c r="CW111" s="130"/>
      <c r="CX111" s="130"/>
      <c r="CY111" s="130"/>
      <c r="CZ111" s="130"/>
      <c r="DA111" s="130"/>
      <c r="DB111" s="130"/>
      <c r="DC111" s="130"/>
      <c r="DD111" s="130"/>
      <c r="DE111" s="130"/>
      <c r="DF111" s="130"/>
      <c r="DG111" s="130"/>
      <c r="DH111" s="130"/>
      <c r="DI111" s="130"/>
      <c r="DJ111" s="130"/>
      <c r="DK111" s="130"/>
      <c r="DL111" s="130"/>
      <c r="DM111" s="130"/>
      <c r="DN111" s="130"/>
      <c r="DO111" s="130"/>
      <c r="DP111" s="130"/>
      <c r="DQ111" s="130"/>
      <c r="DR111" s="130"/>
      <c r="DS111" s="130"/>
      <c r="DT111" s="130"/>
      <c r="DU111" s="130"/>
      <c r="DV111" s="130"/>
      <c r="DW111" s="130"/>
      <c r="DX111" s="130"/>
      <c r="DY111" s="130"/>
      <c r="DZ111" s="130"/>
      <c r="EA111" s="130"/>
      <c r="EB111" s="130"/>
      <c r="EC111" s="130"/>
      <c r="ED111" s="130"/>
      <c r="EE111" s="130"/>
      <c r="EF111" s="130"/>
      <c r="EG111" s="130"/>
      <c r="EH111" s="130"/>
      <c r="EI111" s="130"/>
      <c r="EJ111" s="130"/>
      <c r="EK111" s="130"/>
      <c r="EL111" s="130"/>
      <c r="EM111" s="130"/>
      <c r="EN111" s="130"/>
      <c r="EO111" s="130"/>
      <c r="EP111" s="130"/>
      <c r="EQ111" s="130"/>
    </row>
    <row r="112" spans="1:147" ht="15.75" customHeight="1" x14ac:dyDescent="0.25">
      <c r="A112" s="19"/>
      <c r="B112" s="19"/>
      <c r="C112" s="112" t="s">
        <v>153</v>
      </c>
      <c r="D112" s="113">
        <v>915</v>
      </c>
      <c r="E112" s="114" t="s">
        <v>201</v>
      </c>
      <c r="F112" s="114" t="s">
        <v>194</v>
      </c>
      <c r="G112" s="115" t="s">
        <v>229</v>
      </c>
      <c r="H112" s="116" t="s">
        <v>214</v>
      </c>
      <c r="I112" s="116" t="s">
        <v>215</v>
      </c>
      <c r="J112" s="117">
        <v>43010</v>
      </c>
      <c r="K112" s="114"/>
      <c r="L112" s="118">
        <f>L114</f>
        <v>267.30700000000002</v>
      </c>
      <c r="M112" s="118">
        <f>M114</f>
        <v>266.05799999999999</v>
      </c>
      <c r="N112" s="122">
        <f t="shared" si="8"/>
        <v>99.532746991287155</v>
      </c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  <c r="AA112" s="130"/>
      <c r="AB112" s="130"/>
      <c r="AC112" s="130"/>
      <c r="AD112" s="130"/>
      <c r="AE112" s="130"/>
      <c r="AF112" s="130"/>
      <c r="AG112" s="130"/>
      <c r="AH112" s="130"/>
      <c r="AI112" s="130"/>
      <c r="AJ112" s="130"/>
      <c r="AK112" s="130"/>
      <c r="AL112" s="130"/>
      <c r="AM112" s="130"/>
      <c r="AN112" s="130"/>
      <c r="AO112" s="130"/>
      <c r="AP112" s="130"/>
      <c r="AQ112" s="130"/>
      <c r="AR112" s="130"/>
      <c r="AS112" s="130"/>
      <c r="AT112" s="130"/>
      <c r="AU112" s="130"/>
      <c r="AV112" s="130"/>
      <c r="AW112" s="130"/>
      <c r="AX112" s="130"/>
      <c r="AY112" s="130"/>
      <c r="AZ112" s="130"/>
      <c r="BA112" s="130"/>
      <c r="BB112" s="130"/>
      <c r="BC112" s="130"/>
      <c r="BD112" s="130"/>
      <c r="BE112" s="130"/>
      <c r="BF112" s="130"/>
      <c r="BG112" s="130"/>
      <c r="BH112" s="130"/>
      <c r="BI112" s="130"/>
      <c r="BJ112" s="130"/>
      <c r="BK112" s="130"/>
      <c r="BL112" s="130"/>
      <c r="BM112" s="130"/>
      <c r="BN112" s="130"/>
      <c r="BO112" s="130"/>
      <c r="BP112" s="130"/>
      <c r="BQ112" s="130"/>
      <c r="BR112" s="130"/>
      <c r="BS112" s="130"/>
      <c r="BT112" s="130"/>
      <c r="BU112" s="130"/>
      <c r="BV112" s="130"/>
      <c r="BW112" s="130"/>
      <c r="BX112" s="130"/>
      <c r="BY112" s="130"/>
      <c r="BZ112" s="130"/>
      <c r="CA112" s="130"/>
      <c r="CB112" s="130"/>
      <c r="CC112" s="130"/>
      <c r="CD112" s="130"/>
      <c r="CE112" s="130"/>
      <c r="CF112" s="130"/>
      <c r="CG112" s="130"/>
      <c r="CH112" s="130"/>
      <c r="CI112" s="130"/>
      <c r="CJ112" s="130"/>
      <c r="CK112" s="130"/>
      <c r="CL112" s="130"/>
      <c r="CM112" s="130"/>
      <c r="CN112" s="130"/>
      <c r="CO112" s="130"/>
      <c r="CP112" s="130"/>
      <c r="CQ112" s="130"/>
      <c r="CR112" s="130"/>
      <c r="CS112" s="130"/>
      <c r="CT112" s="130"/>
      <c r="CU112" s="130"/>
      <c r="CV112" s="130"/>
      <c r="CW112" s="130"/>
      <c r="CX112" s="130"/>
      <c r="CY112" s="130"/>
      <c r="CZ112" s="130"/>
      <c r="DA112" s="130"/>
      <c r="DB112" s="130"/>
      <c r="DC112" s="130"/>
      <c r="DD112" s="130"/>
      <c r="DE112" s="130"/>
      <c r="DF112" s="130"/>
      <c r="DG112" s="130"/>
      <c r="DH112" s="130"/>
      <c r="DI112" s="130"/>
      <c r="DJ112" s="130"/>
      <c r="DK112" s="130"/>
      <c r="DL112" s="130"/>
      <c r="DM112" s="130"/>
      <c r="DN112" s="130"/>
      <c r="DO112" s="130"/>
      <c r="DP112" s="130"/>
      <c r="DQ112" s="130"/>
      <c r="DR112" s="130"/>
      <c r="DS112" s="130"/>
      <c r="DT112" s="130"/>
      <c r="DU112" s="130"/>
      <c r="DV112" s="130"/>
      <c r="DW112" s="130"/>
      <c r="DX112" s="130"/>
      <c r="DY112" s="130"/>
      <c r="DZ112" s="130"/>
      <c r="EA112" s="130"/>
      <c r="EB112" s="130"/>
      <c r="EC112" s="130"/>
      <c r="ED112" s="130"/>
      <c r="EE112" s="130"/>
      <c r="EF112" s="130"/>
      <c r="EG112" s="130"/>
      <c r="EH112" s="130"/>
      <c r="EI112" s="130"/>
      <c r="EJ112" s="130"/>
      <c r="EK112" s="130"/>
      <c r="EL112" s="130"/>
      <c r="EM112" s="130"/>
      <c r="EN112" s="130"/>
      <c r="EO112" s="130"/>
      <c r="EP112" s="130"/>
      <c r="EQ112" s="130"/>
    </row>
    <row r="113" spans="1:147" ht="33.75" customHeight="1" x14ac:dyDescent="0.25">
      <c r="A113" s="19"/>
      <c r="B113" s="19"/>
      <c r="C113" s="112" t="s">
        <v>143</v>
      </c>
      <c r="D113" s="113">
        <v>915</v>
      </c>
      <c r="E113" s="114" t="s">
        <v>201</v>
      </c>
      <c r="F113" s="114" t="s">
        <v>194</v>
      </c>
      <c r="G113" s="115" t="s">
        <v>229</v>
      </c>
      <c r="H113" s="116" t="s">
        <v>214</v>
      </c>
      <c r="I113" s="116" t="s">
        <v>215</v>
      </c>
      <c r="J113" s="117">
        <v>43010</v>
      </c>
      <c r="K113" s="114">
        <v>200</v>
      </c>
      <c r="L113" s="118">
        <f>L114</f>
        <v>267.30700000000002</v>
      </c>
      <c r="M113" s="118">
        <f>M114</f>
        <v>266.05799999999999</v>
      </c>
      <c r="N113" s="129">
        <f t="shared" si="8"/>
        <v>99.532746991287155</v>
      </c>
      <c r="O113" s="130"/>
      <c r="P113" s="130"/>
      <c r="Q113" s="130"/>
      <c r="R113" s="130"/>
      <c r="S113" s="130"/>
      <c r="T113" s="130"/>
      <c r="U113" s="130"/>
      <c r="V113" s="130"/>
      <c r="W113" s="130"/>
      <c r="X113" s="130"/>
      <c r="Y113" s="130"/>
      <c r="Z113" s="130"/>
      <c r="AA113" s="130"/>
      <c r="AB113" s="130"/>
      <c r="AC113" s="130"/>
      <c r="AD113" s="130"/>
      <c r="AE113" s="130"/>
      <c r="AF113" s="130"/>
      <c r="AG113" s="130"/>
      <c r="AH113" s="130"/>
      <c r="AI113" s="130"/>
      <c r="AJ113" s="130"/>
      <c r="AK113" s="130"/>
      <c r="AL113" s="130"/>
      <c r="AM113" s="130"/>
      <c r="AN113" s="130"/>
      <c r="AO113" s="130"/>
      <c r="AP113" s="130"/>
      <c r="AQ113" s="130"/>
      <c r="AR113" s="130"/>
      <c r="AS113" s="130"/>
      <c r="AT113" s="130"/>
      <c r="AU113" s="130"/>
      <c r="AV113" s="130"/>
      <c r="AW113" s="130"/>
      <c r="AX113" s="130"/>
      <c r="AY113" s="130"/>
      <c r="AZ113" s="130"/>
      <c r="BA113" s="130"/>
      <c r="BB113" s="130"/>
      <c r="BC113" s="130"/>
      <c r="BD113" s="130"/>
      <c r="BE113" s="130"/>
      <c r="BF113" s="130"/>
      <c r="BG113" s="130"/>
      <c r="BH113" s="130"/>
      <c r="BI113" s="130"/>
      <c r="BJ113" s="130"/>
      <c r="BK113" s="130"/>
      <c r="BL113" s="130"/>
      <c r="BM113" s="130"/>
      <c r="BN113" s="130"/>
      <c r="BO113" s="130"/>
      <c r="BP113" s="130"/>
      <c r="BQ113" s="130"/>
      <c r="BR113" s="130"/>
      <c r="BS113" s="130"/>
      <c r="BT113" s="130"/>
      <c r="BU113" s="130"/>
      <c r="BV113" s="130"/>
      <c r="BW113" s="130"/>
      <c r="BX113" s="130"/>
      <c r="BY113" s="130"/>
      <c r="BZ113" s="130"/>
      <c r="CA113" s="130"/>
      <c r="CB113" s="130"/>
      <c r="CC113" s="130"/>
      <c r="CD113" s="130"/>
      <c r="CE113" s="130"/>
      <c r="CF113" s="130"/>
      <c r="CG113" s="130"/>
      <c r="CH113" s="130"/>
      <c r="CI113" s="130"/>
      <c r="CJ113" s="130"/>
      <c r="CK113" s="130"/>
      <c r="CL113" s="130"/>
      <c r="CM113" s="130"/>
      <c r="CN113" s="130"/>
      <c r="CO113" s="130"/>
      <c r="CP113" s="130"/>
      <c r="CQ113" s="130"/>
      <c r="CR113" s="130"/>
      <c r="CS113" s="130"/>
      <c r="CT113" s="130"/>
      <c r="CU113" s="130"/>
      <c r="CV113" s="130"/>
      <c r="CW113" s="130"/>
      <c r="CX113" s="130"/>
      <c r="CY113" s="130"/>
      <c r="CZ113" s="130"/>
      <c r="DA113" s="130"/>
      <c r="DB113" s="130"/>
      <c r="DC113" s="130"/>
      <c r="DD113" s="130"/>
      <c r="DE113" s="130"/>
      <c r="DF113" s="130"/>
      <c r="DG113" s="130"/>
      <c r="DH113" s="130"/>
      <c r="DI113" s="130"/>
      <c r="DJ113" s="130"/>
      <c r="DK113" s="130"/>
      <c r="DL113" s="130"/>
      <c r="DM113" s="130"/>
      <c r="DN113" s="130"/>
      <c r="DO113" s="130"/>
      <c r="DP113" s="130"/>
      <c r="DQ113" s="130"/>
      <c r="DR113" s="130"/>
      <c r="DS113" s="130"/>
      <c r="DT113" s="130"/>
      <c r="DU113" s="130"/>
      <c r="DV113" s="130"/>
      <c r="DW113" s="130"/>
      <c r="DX113" s="130"/>
      <c r="DY113" s="130"/>
      <c r="DZ113" s="130"/>
      <c r="EA113" s="130"/>
      <c r="EB113" s="130"/>
      <c r="EC113" s="130"/>
      <c r="ED113" s="130"/>
      <c r="EE113" s="130"/>
      <c r="EF113" s="130"/>
      <c r="EG113" s="130"/>
      <c r="EH113" s="130"/>
      <c r="EI113" s="130"/>
      <c r="EJ113" s="130"/>
      <c r="EK113" s="130"/>
      <c r="EL113" s="130"/>
      <c r="EM113" s="130"/>
      <c r="EN113" s="130"/>
      <c r="EO113" s="130"/>
      <c r="EP113" s="130"/>
      <c r="EQ113" s="130"/>
    </row>
    <row r="114" spans="1:147" s="131" customFormat="1" ht="32.25" customHeight="1" x14ac:dyDescent="0.25">
      <c r="A114" s="130"/>
      <c r="B114" s="130"/>
      <c r="C114" s="121" t="s">
        <v>144</v>
      </c>
      <c r="D114" s="113">
        <v>915</v>
      </c>
      <c r="E114" s="114" t="s">
        <v>201</v>
      </c>
      <c r="F114" s="114" t="s">
        <v>194</v>
      </c>
      <c r="G114" s="115" t="s">
        <v>229</v>
      </c>
      <c r="H114" s="116" t="s">
        <v>214</v>
      </c>
      <c r="I114" s="116" t="s">
        <v>215</v>
      </c>
      <c r="J114" s="117">
        <v>43010</v>
      </c>
      <c r="K114" s="114">
        <v>240</v>
      </c>
      <c r="L114" s="118">
        <v>267.30700000000002</v>
      </c>
      <c r="M114" s="118">
        <v>266.05799999999999</v>
      </c>
      <c r="N114" s="118">
        <f t="shared" si="8"/>
        <v>99.532746991287155</v>
      </c>
      <c r="O114" s="130"/>
      <c r="P114" s="130"/>
      <c r="Q114" s="130"/>
      <c r="R114" s="130"/>
      <c r="S114" s="130"/>
      <c r="T114" s="130"/>
      <c r="U114" s="130"/>
      <c r="V114" s="130"/>
      <c r="W114" s="130"/>
      <c r="X114" s="130"/>
      <c r="Y114" s="130"/>
      <c r="Z114" s="130"/>
      <c r="AA114" s="130"/>
      <c r="AB114" s="130"/>
      <c r="AC114" s="130"/>
      <c r="AD114" s="130"/>
      <c r="AE114" s="130"/>
      <c r="AF114" s="130"/>
      <c r="AG114" s="130"/>
      <c r="AH114" s="130"/>
      <c r="AI114" s="130"/>
      <c r="AJ114" s="130"/>
      <c r="AK114" s="130"/>
      <c r="AL114" s="130"/>
      <c r="AM114" s="130"/>
      <c r="AN114" s="130"/>
      <c r="AO114" s="130"/>
      <c r="AP114" s="130"/>
      <c r="AQ114" s="130"/>
      <c r="AR114" s="130"/>
      <c r="AS114" s="130"/>
      <c r="AT114" s="130"/>
      <c r="AU114" s="130"/>
      <c r="AV114" s="130"/>
      <c r="AW114" s="130"/>
      <c r="AX114" s="130"/>
      <c r="AY114" s="130"/>
      <c r="AZ114" s="130"/>
      <c r="BA114" s="130"/>
      <c r="BB114" s="130"/>
      <c r="BC114" s="130"/>
      <c r="BD114" s="130"/>
      <c r="BE114" s="130"/>
      <c r="BF114" s="130"/>
      <c r="BG114" s="130"/>
      <c r="BH114" s="130"/>
      <c r="BI114" s="130"/>
      <c r="BJ114" s="130"/>
      <c r="BK114" s="130"/>
      <c r="BL114" s="130"/>
      <c r="BM114" s="130"/>
      <c r="BN114" s="130"/>
      <c r="BO114" s="130"/>
      <c r="BP114" s="130"/>
      <c r="BQ114" s="130"/>
      <c r="BR114" s="130"/>
      <c r="BS114" s="130"/>
      <c r="BT114" s="130"/>
      <c r="BU114" s="130"/>
      <c r="BV114" s="130"/>
      <c r="BW114" s="130"/>
      <c r="BX114" s="130"/>
      <c r="BY114" s="130"/>
      <c r="BZ114" s="130"/>
      <c r="CA114" s="130"/>
      <c r="CB114" s="130"/>
      <c r="CC114" s="130"/>
      <c r="CD114" s="130"/>
      <c r="CE114" s="130"/>
      <c r="CF114" s="130"/>
      <c r="CG114" s="130"/>
      <c r="CH114" s="130"/>
      <c r="CI114" s="130"/>
      <c r="CJ114" s="130"/>
      <c r="CK114" s="130"/>
      <c r="CL114" s="130"/>
      <c r="CM114" s="130"/>
      <c r="CN114" s="130"/>
      <c r="CO114" s="130"/>
      <c r="CP114" s="130"/>
      <c r="CQ114" s="130"/>
      <c r="CR114" s="130"/>
      <c r="CS114" s="130"/>
      <c r="CT114" s="130"/>
      <c r="CU114" s="130"/>
      <c r="CV114" s="130"/>
      <c r="CW114" s="130"/>
      <c r="CX114" s="130"/>
      <c r="CY114" s="130"/>
      <c r="CZ114" s="130"/>
      <c r="DA114" s="130"/>
      <c r="DB114" s="130"/>
      <c r="DC114" s="130"/>
      <c r="DD114" s="130"/>
      <c r="DE114" s="130"/>
      <c r="DF114" s="130"/>
      <c r="DG114" s="130"/>
      <c r="DH114" s="130"/>
      <c r="DI114" s="130"/>
      <c r="DJ114" s="130"/>
      <c r="DK114" s="130"/>
      <c r="DL114" s="130"/>
      <c r="DM114" s="130"/>
      <c r="DN114" s="130"/>
      <c r="DO114" s="130"/>
      <c r="DP114" s="130"/>
      <c r="DQ114" s="130"/>
      <c r="DR114" s="130"/>
      <c r="DS114" s="130"/>
      <c r="DT114" s="130"/>
      <c r="DU114" s="130"/>
      <c r="DV114" s="130"/>
      <c r="DW114" s="130"/>
      <c r="DX114" s="130"/>
      <c r="DY114" s="130"/>
      <c r="DZ114" s="130"/>
      <c r="EA114" s="130"/>
      <c r="EB114" s="130"/>
      <c r="EC114" s="130"/>
      <c r="ED114" s="130"/>
      <c r="EE114" s="130"/>
      <c r="EF114" s="130"/>
      <c r="EG114" s="130"/>
      <c r="EH114" s="130"/>
      <c r="EI114" s="130"/>
      <c r="EJ114" s="130"/>
      <c r="EK114" s="130"/>
      <c r="EL114" s="130"/>
      <c r="EM114" s="130"/>
      <c r="EN114" s="130"/>
      <c r="EO114" s="130"/>
      <c r="EP114" s="130"/>
      <c r="EQ114" s="130"/>
    </row>
    <row r="115" spans="1:147" s="131" customFormat="1" ht="21" customHeight="1" x14ac:dyDescent="0.25">
      <c r="A115" s="130"/>
      <c r="B115" s="130"/>
      <c r="C115" s="173" t="s">
        <v>154</v>
      </c>
      <c r="D115" s="113">
        <v>915</v>
      </c>
      <c r="E115" s="175" t="s">
        <v>201</v>
      </c>
      <c r="F115" s="174" t="s">
        <v>194</v>
      </c>
      <c r="G115" s="176" t="s">
        <v>229</v>
      </c>
      <c r="H115" s="177" t="s">
        <v>214</v>
      </c>
      <c r="I115" s="177" t="s">
        <v>215</v>
      </c>
      <c r="J115" s="178">
        <v>43030</v>
      </c>
      <c r="K115" s="174"/>
      <c r="L115" s="118">
        <f>L116</f>
        <v>149</v>
      </c>
      <c r="M115" s="118">
        <f>M116</f>
        <v>148.86099999999999</v>
      </c>
      <c r="N115" s="118">
        <f t="shared" si="8"/>
        <v>99.906711409395967</v>
      </c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  <c r="AA115" s="130"/>
      <c r="AB115" s="130"/>
      <c r="AC115" s="130"/>
      <c r="AD115" s="130"/>
      <c r="AE115" s="130"/>
      <c r="AF115" s="130"/>
      <c r="AG115" s="130"/>
      <c r="AH115" s="130"/>
      <c r="AI115" s="130"/>
      <c r="AJ115" s="130"/>
      <c r="AK115" s="130"/>
      <c r="AL115" s="130"/>
      <c r="AM115" s="130"/>
      <c r="AN115" s="130"/>
      <c r="AO115" s="130"/>
      <c r="AP115" s="130"/>
      <c r="AQ115" s="130"/>
      <c r="AR115" s="130"/>
      <c r="AS115" s="130"/>
      <c r="AT115" s="130"/>
      <c r="AU115" s="130"/>
      <c r="AV115" s="130"/>
      <c r="AW115" s="130"/>
      <c r="AX115" s="130"/>
      <c r="AY115" s="130"/>
      <c r="AZ115" s="130"/>
      <c r="BA115" s="130"/>
      <c r="BB115" s="130"/>
      <c r="BC115" s="130"/>
      <c r="BD115" s="130"/>
      <c r="BE115" s="130"/>
      <c r="BF115" s="130"/>
      <c r="BG115" s="130"/>
      <c r="BH115" s="130"/>
      <c r="BI115" s="130"/>
      <c r="BJ115" s="130"/>
      <c r="BK115" s="130"/>
      <c r="BL115" s="130"/>
      <c r="BM115" s="130"/>
      <c r="BN115" s="130"/>
      <c r="BO115" s="130"/>
      <c r="BP115" s="130"/>
      <c r="BQ115" s="130"/>
      <c r="BR115" s="130"/>
      <c r="BS115" s="130"/>
      <c r="BT115" s="130"/>
      <c r="BU115" s="130"/>
      <c r="BV115" s="130"/>
      <c r="BW115" s="130"/>
      <c r="BX115" s="130"/>
      <c r="BY115" s="130"/>
      <c r="BZ115" s="130"/>
      <c r="CA115" s="130"/>
      <c r="CB115" s="130"/>
      <c r="CC115" s="130"/>
      <c r="CD115" s="130"/>
      <c r="CE115" s="130"/>
      <c r="CF115" s="130"/>
      <c r="CG115" s="130"/>
      <c r="CH115" s="130"/>
      <c r="CI115" s="130"/>
      <c r="CJ115" s="130"/>
      <c r="CK115" s="130"/>
      <c r="CL115" s="130"/>
      <c r="CM115" s="130"/>
      <c r="CN115" s="130"/>
      <c r="CO115" s="130"/>
      <c r="CP115" s="130"/>
      <c r="CQ115" s="130"/>
      <c r="CR115" s="130"/>
      <c r="CS115" s="130"/>
      <c r="CT115" s="130"/>
      <c r="CU115" s="130"/>
      <c r="CV115" s="130"/>
      <c r="CW115" s="130"/>
      <c r="CX115" s="130"/>
      <c r="CY115" s="130"/>
      <c r="CZ115" s="130"/>
      <c r="DA115" s="130"/>
      <c r="DB115" s="130"/>
      <c r="DC115" s="130"/>
      <c r="DD115" s="130"/>
      <c r="DE115" s="130"/>
      <c r="DF115" s="130"/>
      <c r="DG115" s="130"/>
      <c r="DH115" s="130"/>
      <c r="DI115" s="130"/>
      <c r="DJ115" s="130"/>
      <c r="DK115" s="130"/>
      <c r="DL115" s="130"/>
      <c r="DM115" s="130"/>
      <c r="DN115" s="130"/>
      <c r="DO115" s="130"/>
      <c r="DP115" s="130"/>
      <c r="DQ115" s="130"/>
      <c r="DR115" s="130"/>
      <c r="DS115" s="130"/>
      <c r="DT115" s="130"/>
      <c r="DU115" s="130"/>
      <c r="DV115" s="130"/>
      <c r="DW115" s="130"/>
      <c r="DX115" s="130"/>
      <c r="DY115" s="130"/>
      <c r="DZ115" s="130"/>
      <c r="EA115" s="130"/>
      <c r="EB115" s="130"/>
      <c r="EC115" s="130"/>
      <c r="ED115" s="130"/>
      <c r="EE115" s="130"/>
      <c r="EF115" s="130"/>
      <c r="EG115" s="130"/>
      <c r="EH115" s="130"/>
      <c r="EI115" s="130"/>
      <c r="EJ115" s="130"/>
      <c r="EK115" s="130"/>
      <c r="EL115" s="130"/>
      <c r="EM115" s="130"/>
      <c r="EN115" s="130"/>
      <c r="EO115" s="130"/>
      <c r="EP115" s="130"/>
      <c r="EQ115" s="130"/>
    </row>
    <row r="116" spans="1:147" s="131" customFormat="1" ht="32.25" customHeight="1" x14ac:dyDescent="0.25">
      <c r="A116" s="130"/>
      <c r="B116" s="130"/>
      <c r="C116" s="173" t="s">
        <v>143</v>
      </c>
      <c r="D116" s="113">
        <v>915</v>
      </c>
      <c r="E116" s="175" t="s">
        <v>201</v>
      </c>
      <c r="F116" s="174" t="s">
        <v>194</v>
      </c>
      <c r="G116" s="176" t="s">
        <v>229</v>
      </c>
      <c r="H116" s="177" t="s">
        <v>214</v>
      </c>
      <c r="I116" s="177" t="s">
        <v>215</v>
      </c>
      <c r="J116" s="178">
        <v>43030</v>
      </c>
      <c r="K116" s="174">
        <v>200</v>
      </c>
      <c r="L116" s="118">
        <f>L117</f>
        <v>149</v>
      </c>
      <c r="M116" s="118">
        <f>M117</f>
        <v>148.86099999999999</v>
      </c>
      <c r="N116" s="118">
        <f t="shared" si="8"/>
        <v>99.906711409395967</v>
      </c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0"/>
      <c r="AB116" s="130"/>
      <c r="AC116" s="130"/>
      <c r="AD116" s="130"/>
      <c r="AE116" s="130"/>
      <c r="AF116" s="130"/>
      <c r="AG116" s="130"/>
      <c r="AH116" s="130"/>
      <c r="AI116" s="130"/>
      <c r="AJ116" s="130"/>
      <c r="AK116" s="130"/>
      <c r="AL116" s="130"/>
      <c r="AM116" s="130"/>
      <c r="AN116" s="130"/>
      <c r="AO116" s="130"/>
      <c r="AP116" s="130"/>
      <c r="AQ116" s="130"/>
      <c r="AR116" s="130"/>
      <c r="AS116" s="130"/>
      <c r="AT116" s="130"/>
      <c r="AU116" s="130"/>
      <c r="AV116" s="130"/>
      <c r="AW116" s="130"/>
      <c r="AX116" s="130"/>
      <c r="AY116" s="130"/>
      <c r="AZ116" s="130"/>
      <c r="BA116" s="130"/>
      <c r="BB116" s="130"/>
      <c r="BC116" s="130"/>
      <c r="BD116" s="130"/>
      <c r="BE116" s="130"/>
      <c r="BF116" s="130"/>
      <c r="BG116" s="130"/>
      <c r="BH116" s="130"/>
      <c r="BI116" s="130"/>
      <c r="BJ116" s="130"/>
      <c r="BK116" s="130"/>
      <c r="BL116" s="130"/>
      <c r="BM116" s="130"/>
      <c r="BN116" s="130"/>
      <c r="BO116" s="130"/>
      <c r="BP116" s="130"/>
      <c r="BQ116" s="130"/>
      <c r="BR116" s="130"/>
      <c r="BS116" s="130"/>
      <c r="BT116" s="130"/>
      <c r="BU116" s="130"/>
      <c r="BV116" s="130"/>
      <c r="BW116" s="130"/>
      <c r="BX116" s="130"/>
      <c r="BY116" s="130"/>
      <c r="BZ116" s="130"/>
      <c r="CA116" s="130"/>
      <c r="CB116" s="130"/>
      <c r="CC116" s="130"/>
      <c r="CD116" s="130"/>
      <c r="CE116" s="130"/>
      <c r="CF116" s="130"/>
      <c r="CG116" s="130"/>
      <c r="CH116" s="130"/>
      <c r="CI116" s="130"/>
      <c r="CJ116" s="130"/>
      <c r="CK116" s="130"/>
      <c r="CL116" s="130"/>
      <c r="CM116" s="130"/>
      <c r="CN116" s="130"/>
      <c r="CO116" s="130"/>
      <c r="CP116" s="130"/>
      <c r="CQ116" s="130"/>
      <c r="CR116" s="130"/>
      <c r="CS116" s="130"/>
      <c r="CT116" s="130"/>
      <c r="CU116" s="130"/>
      <c r="CV116" s="130"/>
      <c r="CW116" s="130"/>
      <c r="CX116" s="130"/>
      <c r="CY116" s="130"/>
      <c r="CZ116" s="130"/>
      <c r="DA116" s="130"/>
      <c r="DB116" s="130"/>
      <c r="DC116" s="130"/>
      <c r="DD116" s="130"/>
      <c r="DE116" s="130"/>
      <c r="DF116" s="130"/>
      <c r="DG116" s="130"/>
      <c r="DH116" s="130"/>
      <c r="DI116" s="130"/>
      <c r="DJ116" s="130"/>
      <c r="DK116" s="130"/>
      <c r="DL116" s="130"/>
      <c r="DM116" s="130"/>
      <c r="DN116" s="130"/>
      <c r="DO116" s="130"/>
      <c r="DP116" s="130"/>
      <c r="DQ116" s="130"/>
      <c r="DR116" s="130"/>
      <c r="DS116" s="130"/>
      <c r="DT116" s="130"/>
      <c r="DU116" s="130"/>
      <c r="DV116" s="130"/>
      <c r="DW116" s="130"/>
      <c r="DX116" s="130"/>
      <c r="DY116" s="130"/>
      <c r="DZ116" s="130"/>
      <c r="EA116" s="130"/>
      <c r="EB116" s="130"/>
      <c r="EC116" s="130"/>
      <c r="ED116" s="130"/>
      <c r="EE116" s="130"/>
      <c r="EF116" s="130"/>
      <c r="EG116" s="130"/>
      <c r="EH116" s="130"/>
      <c r="EI116" s="130"/>
      <c r="EJ116" s="130"/>
      <c r="EK116" s="130"/>
      <c r="EL116" s="130"/>
      <c r="EM116" s="130"/>
      <c r="EN116" s="130"/>
      <c r="EO116" s="130"/>
      <c r="EP116" s="130"/>
      <c r="EQ116" s="130"/>
    </row>
    <row r="117" spans="1:147" s="131" customFormat="1" ht="32.25" customHeight="1" x14ac:dyDescent="0.25">
      <c r="A117" s="130"/>
      <c r="B117" s="172"/>
      <c r="C117" s="171" t="s">
        <v>144</v>
      </c>
      <c r="D117" s="113">
        <v>915</v>
      </c>
      <c r="E117" s="175" t="s">
        <v>201</v>
      </c>
      <c r="F117" s="174" t="s">
        <v>194</v>
      </c>
      <c r="G117" s="176" t="s">
        <v>229</v>
      </c>
      <c r="H117" s="177" t="s">
        <v>214</v>
      </c>
      <c r="I117" s="177" t="s">
        <v>215</v>
      </c>
      <c r="J117" s="178">
        <v>43030</v>
      </c>
      <c r="K117" s="174">
        <v>240</v>
      </c>
      <c r="L117" s="118">
        <v>149</v>
      </c>
      <c r="M117" s="118">
        <v>148.86099999999999</v>
      </c>
      <c r="N117" s="118">
        <f t="shared" si="8"/>
        <v>99.906711409395967</v>
      </c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  <c r="AB117" s="130"/>
      <c r="AC117" s="130"/>
      <c r="AD117" s="130"/>
      <c r="AE117" s="130"/>
      <c r="AF117" s="130"/>
      <c r="AG117" s="130"/>
      <c r="AH117" s="130"/>
      <c r="AI117" s="130"/>
      <c r="AJ117" s="130"/>
      <c r="AK117" s="130"/>
      <c r="AL117" s="130"/>
      <c r="AM117" s="130"/>
      <c r="AN117" s="130"/>
      <c r="AO117" s="130"/>
      <c r="AP117" s="130"/>
      <c r="AQ117" s="130"/>
      <c r="AR117" s="130"/>
      <c r="AS117" s="130"/>
      <c r="AT117" s="130"/>
      <c r="AU117" s="130"/>
      <c r="AV117" s="130"/>
      <c r="AW117" s="130"/>
      <c r="AX117" s="130"/>
      <c r="AY117" s="130"/>
      <c r="AZ117" s="130"/>
      <c r="BA117" s="130"/>
      <c r="BB117" s="130"/>
      <c r="BC117" s="130"/>
      <c r="BD117" s="130"/>
      <c r="BE117" s="130"/>
      <c r="BF117" s="130"/>
      <c r="BG117" s="130"/>
      <c r="BH117" s="130"/>
      <c r="BI117" s="130"/>
      <c r="BJ117" s="130"/>
      <c r="BK117" s="130"/>
      <c r="BL117" s="130"/>
      <c r="BM117" s="130"/>
      <c r="BN117" s="130"/>
      <c r="BO117" s="130"/>
      <c r="BP117" s="130"/>
      <c r="BQ117" s="130"/>
      <c r="BR117" s="130"/>
      <c r="BS117" s="130"/>
      <c r="BT117" s="130"/>
      <c r="BU117" s="130"/>
      <c r="BV117" s="130"/>
      <c r="BW117" s="130"/>
      <c r="BX117" s="130"/>
      <c r="BY117" s="130"/>
      <c r="BZ117" s="130"/>
      <c r="CA117" s="130"/>
      <c r="CB117" s="130"/>
      <c r="CC117" s="130"/>
      <c r="CD117" s="130"/>
      <c r="CE117" s="130"/>
      <c r="CF117" s="130"/>
      <c r="CG117" s="130"/>
      <c r="CH117" s="130"/>
      <c r="CI117" s="130"/>
      <c r="CJ117" s="130"/>
      <c r="CK117" s="130"/>
      <c r="CL117" s="130"/>
      <c r="CM117" s="130"/>
      <c r="CN117" s="130"/>
      <c r="CO117" s="130"/>
      <c r="CP117" s="130"/>
      <c r="CQ117" s="130"/>
      <c r="CR117" s="130"/>
      <c r="CS117" s="130"/>
      <c r="CT117" s="130"/>
      <c r="CU117" s="130"/>
      <c r="CV117" s="130"/>
      <c r="CW117" s="130"/>
      <c r="CX117" s="130"/>
      <c r="CY117" s="130"/>
      <c r="CZ117" s="130"/>
      <c r="DA117" s="130"/>
      <c r="DB117" s="130"/>
      <c r="DC117" s="130"/>
      <c r="DD117" s="130"/>
      <c r="DE117" s="130"/>
      <c r="DF117" s="130"/>
      <c r="DG117" s="130"/>
      <c r="DH117" s="130"/>
      <c r="DI117" s="130"/>
      <c r="DJ117" s="130"/>
      <c r="DK117" s="130"/>
      <c r="DL117" s="130"/>
      <c r="DM117" s="130"/>
      <c r="DN117" s="130"/>
      <c r="DO117" s="130"/>
      <c r="DP117" s="130"/>
      <c r="DQ117" s="130"/>
      <c r="DR117" s="130"/>
      <c r="DS117" s="130"/>
      <c r="DT117" s="130"/>
      <c r="DU117" s="130"/>
      <c r="DV117" s="130"/>
      <c r="DW117" s="130"/>
      <c r="DX117" s="130"/>
      <c r="DY117" s="130"/>
      <c r="DZ117" s="130"/>
      <c r="EA117" s="130"/>
      <c r="EB117" s="130"/>
      <c r="EC117" s="130"/>
      <c r="ED117" s="130"/>
      <c r="EE117" s="130"/>
      <c r="EF117" s="130"/>
      <c r="EG117" s="130"/>
      <c r="EH117" s="130"/>
      <c r="EI117" s="130"/>
      <c r="EJ117" s="130"/>
      <c r="EK117" s="130"/>
      <c r="EL117" s="130"/>
      <c r="EM117" s="130"/>
      <c r="EN117" s="130"/>
      <c r="EO117" s="130"/>
      <c r="EP117" s="130"/>
      <c r="EQ117" s="130"/>
    </row>
    <row r="118" spans="1:147" ht="16.5" customHeight="1" x14ac:dyDescent="0.25">
      <c r="A118" s="19"/>
      <c r="B118" s="19"/>
      <c r="C118" s="112" t="s">
        <v>251</v>
      </c>
      <c r="D118" s="113">
        <v>915</v>
      </c>
      <c r="E118" s="114" t="s">
        <v>201</v>
      </c>
      <c r="F118" s="114" t="s">
        <v>194</v>
      </c>
      <c r="G118" s="115" t="s">
        <v>229</v>
      </c>
      <c r="H118" s="116" t="s">
        <v>214</v>
      </c>
      <c r="I118" s="116" t="s">
        <v>215</v>
      </c>
      <c r="J118" s="117" t="s">
        <v>252</v>
      </c>
      <c r="K118" s="114"/>
      <c r="L118" s="118">
        <f>L120</f>
        <v>77.260000000000005</v>
      </c>
      <c r="M118" s="118">
        <f>M120</f>
        <v>77.260000000000005</v>
      </c>
      <c r="N118" s="122">
        <f t="shared" si="8"/>
        <v>100</v>
      </c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0"/>
      <c r="AB118" s="130"/>
      <c r="AC118" s="130"/>
      <c r="AD118" s="130"/>
      <c r="AE118" s="130"/>
      <c r="AF118" s="130"/>
      <c r="AG118" s="130"/>
      <c r="AH118" s="130"/>
      <c r="AI118" s="130"/>
      <c r="AJ118" s="130"/>
      <c r="AK118" s="130"/>
      <c r="AL118" s="130"/>
      <c r="AM118" s="130"/>
      <c r="AN118" s="130"/>
      <c r="AO118" s="130"/>
      <c r="AP118" s="130"/>
      <c r="AQ118" s="130"/>
      <c r="AR118" s="130"/>
      <c r="AS118" s="130"/>
      <c r="AT118" s="130"/>
      <c r="AU118" s="130"/>
      <c r="AV118" s="130"/>
      <c r="AW118" s="130"/>
      <c r="AX118" s="130"/>
      <c r="AY118" s="130"/>
      <c r="AZ118" s="130"/>
      <c r="BA118" s="130"/>
      <c r="BB118" s="130"/>
      <c r="BC118" s="130"/>
      <c r="BD118" s="130"/>
      <c r="BE118" s="130"/>
      <c r="BF118" s="130"/>
      <c r="BG118" s="130"/>
      <c r="BH118" s="130"/>
      <c r="BI118" s="130"/>
      <c r="BJ118" s="130"/>
      <c r="BK118" s="130"/>
      <c r="BL118" s="130"/>
      <c r="BM118" s="130"/>
      <c r="BN118" s="130"/>
      <c r="BO118" s="130"/>
      <c r="BP118" s="130"/>
      <c r="BQ118" s="130"/>
      <c r="BR118" s="130"/>
      <c r="BS118" s="130"/>
      <c r="BT118" s="130"/>
      <c r="BU118" s="130"/>
      <c r="BV118" s="130"/>
      <c r="BW118" s="130"/>
      <c r="BX118" s="130"/>
      <c r="BY118" s="130"/>
      <c r="BZ118" s="130"/>
      <c r="CA118" s="130"/>
      <c r="CB118" s="130"/>
      <c r="CC118" s="130"/>
      <c r="CD118" s="130"/>
      <c r="CE118" s="130"/>
      <c r="CF118" s="130"/>
      <c r="CG118" s="130"/>
      <c r="CH118" s="130"/>
      <c r="CI118" s="130"/>
      <c r="CJ118" s="130"/>
      <c r="CK118" s="130"/>
      <c r="CL118" s="130"/>
      <c r="CM118" s="130"/>
      <c r="CN118" s="130"/>
      <c r="CO118" s="130"/>
      <c r="CP118" s="130"/>
      <c r="CQ118" s="130"/>
      <c r="CR118" s="130"/>
      <c r="CS118" s="130"/>
      <c r="CT118" s="130"/>
      <c r="CU118" s="130"/>
      <c r="CV118" s="130"/>
      <c r="CW118" s="130"/>
      <c r="CX118" s="130"/>
      <c r="CY118" s="130"/>
      <c r="CZ118" s="130"/>
      <c r="DA118" s="130"/>
      <c r="DB118" s="130"/>
      <c r="DC118" s="130"/>
      <c r="DD118" s="130"/>
      <c r="DE118" s="130"/>
      <c r="DF118" s="130"/>
      <c r="DG118" s="130"/>
      <c r="DH118" s="130"/>
      <c r="DI118" s="130"/>
      <c r="DJ118" s="130"/>
      <c r="DK118" s="130"/>
      <c r="DL118" s="130"/>
      <c r="DM118" s="130"/>
      <c r="DN118" s="130"/>
      <c r="DO118" s="130"/>
      <c r="DP118" s="130"/>
      <c r="DQ118" s="130"/>
      <c r="DR118" s="130"/>
      <c r="DS118" s="130"/>
      <c r="DT118" s="130"/>
      <c r="DU118" s="130"/>
      <c r="DV118" s="130"/>
      <c r="DW118" s="130"/>
      <c r="DX118" s="130"/>
      <c r="DY118" s="130"/>
      <c r="DZ118" s="130"/>
      <c r="EA118" s="130"/>
      <c r="EB118" s="130"/>
      <c r="EC118" s="130"/>
      <c r="ED118" s="130"/>
      <c r="EE118" s="130"/>
      <c r="EF118" s="130"/>
      <c r="EG118" s="130"/>
      <c r="EH118" s="130"/>
      <c r="EI118" s="130"/>
      <c r="EJ118" s="130"/>
      <c r="EK118" s="130"/>
      <c r="EL118" s="130"/>
      <c r="EM118" s="130"/>
      <c r="EN118" s="130"/>
      <c r="EO118" s="130"/>
      <c r="EP118" s="130"/>
      <c r="EQ118" s="130"/>
    </row>
    <row r="119" spans="1:147" ht="33" customHeight="1" x14ac:dyDescent="0.25">
      <c r="A119" s="19"/>
      <c r="B119" s="19"/>
      <c r="C119" s="112" t="s">
        <v>143</v>
      </c>
      <c r="D119" s="113">
        <v>915</v>
      </c>
      <c r="E119" s="114" t="s">
        <v>201</v>
      </c>
      <c r="F119" s="114" t="s">
        <v>194</v>
      </c>
      <c r="G119" s="115" t="s">
        <v>229</v>
      </c>
      <c r="H119" s="116" t="s">
        <v>214</v>
      </c>
      <c r="I119" s="116" t="s">
        <v>215</v>
      </c>
      <c r="J119" s="117" t="s">
        <v>252</v>
      </c>
      <c r="K119" s="114">
        <v>200</v>
      </c>
      <c r="L119" s="118">
        <f>L120</f>
        <v>77.260000000000005</v>
      </c>
      <c r="M119" s="118">
        <f>M120</f>
        <v>77.260000000000005</v>
      </c>
      <c r="N119" s="129">
        <f t="shared" si="8"/>
        <v>100</v>
      </c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  <c r="AD119" s="130"/>
      <c r="AE119" s="130"/>
      <c r="AF119" s="130"/>
      <c r="AG119" s="130"/>
      <c r="AH119" s="130"/>
      <c r="AI119" s="130"/>
      <c r="AJ119" s="130"/>
      <c r="AK119" s="130"/>
      <c r="AL119" s="130"/>
      <c r="AM119" s="130"/>
      <c r="AN119" s="130"/>
      <c r="AO119" s="130"/>
      <c r="AP119" s="130"/>
      <c r="AQ119" s="130"/>
      <c r="AR119" s="130"/>
      <c r="AS119" s="130"/>
      <c r="AT119" s="130"/>
      <c r="AU119" s="130"/>
      <c r="AV119" s="130"/>
      <c r="AW119" s="130"/>
      <c r="AX119" s="130"/>
      <c r="AY119" s="130"/>
      <c r="AZ119" s="130"/>
      <c r="BA119" s="130"/>
      <c r="BB119" s="130"/>
      <c r="BC119" s="130"/>
      <c r="BD119" s="130"/>
      <c r="BE119" s="130"/>
      <c r="BF119" s="130"/>
      <c r="BG119" s="130"/>
      <c r="BH119" s="130"/>
      <c r="BI119" s="130"/>
      <c r="BJ119" s="130"/>
      <c r="BK119" s="130"/>
      <c r="BL119" s="130"/>
      <c r="BM119" s="130"/>
      <c r="BN119" s="130"/>
      <c r="BO119" s="130"/>
      <c r="BP119" s="130"/>
      <c r="BQ119" s="130"/>
      <c r="BR119" s="130"/>
      <c r="BS119" s="130"/>
      <c r="BT119" s="130"/>
      <c r="BU119" s="130"/>
      <c r="BV119" s="130"/>
      <c r="BW119" s="130"/>
      <c r="BX119" s="130"/>
      <c r="BY119" s="130"/>
      <c r="BZ119" s="130"/>
      <c r="CA119" s="130"/>
      <c r="CB119" s="130"/>
      <c r="CC119" s="130"/>
      <c r="CD119" s="130"/>
      <c r="CE119" s="130"/>
      <c r="CF119" s="130"/>
      <c r="CG119" s="130"/>
      <c r="CH119" s="130"/>
      <c r="CI119" s="130"/>
      <c r="CJ119" s="130"/>
      <c r="CK119" s="130"/>
      <c r="CL119" s="130"/>
      <c r="CM119" s="130"/>
      <c r="CN119" s="130"/>
      <c r="CO119" s="130"/>
      <c r="CP119" s="130"/>
      <c r="CQ119" s="130"/>
      <c r="CR119" s="130"/>
      <c r="CS119" s="130"/>
      <c r="CT119" s="130"/>
      <c r="CU119" s="130"/>
      <c r="CV119" s="130"/>
      <c r="CW119" s="130"/>
      <c r="CX119" s="130"/>
      <c r="CY119" s="130"/>
      <c r="CZ119" s="130"/>
      <c r="DA119" s="130"/>
      <c r="DB119" s="130"/>
      <c r="DC119" s="130"/>
      <c r="DD119" s="130"/>
      <c r="DE119" s="130"/>
      <c r="DF119" s="130"/>
      <c r="DG119" s="130"/>
      <c r="DH119" s="130"/>
      <c r="DI119" s="130"/>
      <c r="DJ119" s="130"/>
      <c r="DK119" s="130"/>
      <c r="DL119" s="130"/>
      <c r="DM119" s="130"/>
      <c r="DN119" s="130"/>
      <c r="DO119" s="130"/>
      <c r="DP119" s="130"/>
      <c r="DQ119" s="130"/>
      <c r="DR119" s="130"/>
      <c r="DS119" s="130"/>
      <c r="DT119" s="130"/>
      <c r="DU119" s="130"/>
      <c r="DV119" s="130"/>
      <c r="DW119" s="130"/>
      <c r="DX119" s="130"/>
      <c r="DY119" s="130"/>
      <c r="DZ119" s="130"/>
      <c r="EA119" s="130"/>
      <c r="EB119" s="130"/>
      <c r="EC119" s="130"/>
      <c r="ED119" s="130"/>
      <c r="EE119" s="130"/>
      <c r="EF119" s="130"/>
      <c r="EG119" s="130"/>
      <c r="EH119" s="130"/>
      <c r="EI119" s="130"/>
      <c r="EJ119" s="130"/>
      <c r="EK119" s="130"/>
      <c r="EL119" s="130"/>
      <c r="EM119" s="130"/>
      <c r="EN119" s="130"/>
      <c r="EO119" s="130"/>
      <c r="EP119" s="130"/>
      <c r="EQ119" s="130"/>
    </row>
    <row r="120" spans="1:147" s="131" customFormat="1" ht="33" customHeight="1" x14ac:dyDescent="0.25">
      <c r="A120" s="130"/>
      <c r="B120" s="130"/>
      <c r="C120" s="121" t="s">
        <v>144</v>
      </c>
      <c r="D120" s="113">
        <v>915</v>
      </c>
      <c r="E120" s="114" t="s">
        <v>201</v>
      </c>
      <c r="F120" s="114" t="s">
        <v>194</v>
      </c>
      <c r="G120" s="115" t="s">
        <v>229</v>
      </c>
      <c r="H120" s="116" t="s">
        <v>214</v>
      </c>
      <c r="I120" s="116" t="s">
        <v>215</v>
      </c>
      <c r="J120" s="117" t="s">
        <v>252</v>
      </c>
      <c r="K120" s="114">
        <v>240</v>
      </c>
      <c r="L120" s="118">
        <v>77.260000000000005</v>
      </c>
      <c r="M120" s="118">
        <v>77.260000000000005</v>
      </c>
      <c r="N120" s="129">
        <f t="shared" si="8"/>
        <v>100</v>
      </c>
      <c r="O120" s="130"/>
      <c r="P120" s="130"/>
      <c r="Q120" s="130"/>
      <c r="R120" s="130"/>
      <c r="S120" s="130"/>
      <c r="T120" s="130"/>
      <c r="U120" s="130"/>
      <c r="V120" s="130"/>
      <c r="W120" s="130"/>
      <c r="X120" s="130"/>
      <c r="Y120" s="130"/>
      <c r="Z120" s="130"/>
      <c r="AA120" s="130"/>
      <c r="AB120" s="130"/>
      <c r="AC120" s="130"/>
      <c r="AD120" s="130"/>
      <c r="AE120" s="130"/>
      <c r="AF120" s="130"/>
      <c r="AG120" s="130"/>
      <c r="AH120" s="130"/>
      <c r="AI120" s="130"/>
      <c r="AJ120" s="130"/>
      <c r="AK120" s="130"/>
      <c r="AL120" s="130"/>
      <c r="AM120" s="130"/>
      <c r="AN120" s="130"/>
      <c r="AO120" s="130"/>
      <c r="AP120" s="130"/>
      <c r="AQ120" s="130"/>
      <c r="AR120" s="130"/>
      <c r="AS120" s="130"/>
      <c r="AT120" s="130"/>
      <c r="AU120" s="130"/>
      <c r="AV120" s="130"/>
      <c r="AW120" s="130"/>
      <c r="AX120" s="130"/>
      <c r="AY120" s="130"/>
      <c r="AZ120" s="130"/>
      <c r="BA120" s="130"/>
      <c r="BB120" s="130"/>
      <c r="BC120" s="130"/>
      <c r="BD120" s="130"/>
      <c r="BE120" s="130"/>
      <c r="BF120" s="130"/>
      <c r="BG120" s="130"/>
      <c r="BH120" s="130"/>
      <c r="BI120" s="130"/>
      <c r="BJ120" s="130"/>
      <c r="BK120" s="130"/>
      <c r="BL120" s="130"/>
      <c r="BM120" s="130"/>
      <c r="BN120" s="130"/>
      <c r="BO120" s="130"/>
      <c r="BP120" s="130"/>
      <c r="BQ120" s="130"/>
      <c r="BR120" s="130"/>
      <c r="BS120" s="130"/>
      <c r="BT120" s="130"/>
      <c r="BU120" s="130"/>
      <c r="BV120" s="130"/>
      <c r="BW120" s="130"/>
      <c r="BX120" s="130"/>
      <c r="BY120" s="130"/>
      <c r="BZ120" s="130"/>
      <c r="CA120" s="130"/>
      <c r="CB120" s="130"/>
      <c r="CC120" s="130"/>
      <c r="CD120" s="130"/>
      <c r="CE120" s="130"/>
      <c r="CF120" s="130"/>
      <c r="CG120" s="130"/>
      <c r="CH120" s="130"/>
      <c r="CI120" s="130"/>
      <c r="CJ120" s="130"/>
      <c r="CK120" s="130"/>
      <c r="CL120" s="130"/>
      <c r="CM120" s="130"/>
      <c r="CN120" s="130"/>
      <c r="CO120" s="130"/>
      <c r="CP120" s="130"/>
      <c r="CQ120" s="130"/>
      <c r="CR120" s="130"/>
      <c r="CS120" s="130"/>
      <c r="CT120" s="130"/>
      <c r="CU120" s="130"/>
      <c r="CV120" s="130"/>
      <c r="CW120" s="130"/>
      <c r="CX120" s="130"/>
      <c r="CY120" s="130"/>
      <c r="CZ120" s="130"/>
      <c r="DA120" s="130"/>
      <c r="DB120" s="130"/>
      <c r="DC120" s="130"/>
      <c r="DD120" s="130"/>
      <c r="DE120" s="130"/>
      <c r="DF120" s="130"/>
      <c r="DG120" s="130"/>
      <c r="DH120" s="130"/>
      <c r="DI120" s="130"/>
      <c r="DJ120" s="130"/>
      <c r="DK120" s="130"/>
      <c r="DL120" s="130"/>
      <c r="DM120" s="130"/>
      <c r="DN120" s="130"/>
      <c r="DO120" s="130"/>
      <c r="DP120" s="130"/>
      <c r="DQ120" s="130"/>
      <c r="DR120" s="130"/>
      <c r="DS120" s="130"/>
      <c r="DT120" s="130"/>
      <c r="DU120" s="130"/>
      <c r="DV120" s="130"/>
      <c r="DW120" s="130"/>
      <c r="DX120" s="130"/>
      <c r="DY120" s="130"/>
      <c r="DZ120" s="130"/>
      <c r="EA120" s="130"/>
      <c r="EB120" s="130"/>
      <c r="EC120" s="130"/>
      <c r="ED120" s="130"/>
      <c r="EE120" s="130"/>
      <c r="EF120" s="130"/>
      <c r="EG120" s="130"/>
      <c r="EH120" s="130"/>
      <c r="EI120" s="130"/>
      <c r="EJ120" s="130"/>
      <c r="EK120" s="130"/>
      <c r="EL120" s="130"/>
      <c r="EM120" s="130"/>
      <c r="EN120" s="130"/>
      <c r="EO120" s="130"/>
      <c r="EP120" s="130"/>
      <c r="EQ120" s="130"/>
    </row>
    <row r="121" spans="1:147" s="131" customFormat="1" ht="112.5" customHeight="1" x14ac:dyDescent="0.25">
      <c r="A121" s="130"/>
      <c r="B121" s="130"/>
      <c r="C121" s="121" t="s">
        <v>253</v>
      </c>
      <c r="D121" s="113">
        <v>915</v>
      </c>
      <c r="E121" s="114" t="s">
        <v>201</v>
      </c>
      <c r="F121" s="114" t="s">
        <v>194</v>
      </c>
      <c r="G121" s="115" t="s">
        <v>229</v>
      </c>
      <c r="H121" s="116" t="s">
        <v>214</v>
      </c>
      <c r="I121" s="116" t="s">
        <v>215</v>
      </c>
      <c r="J121" s="117" t="s">
        <v>254</v>
      </c>
      <c r="K121" s="114"/>
      <c r="L121" s="118">
        <f>L123</f>
        <v>5</v>
      </c>
      <c r="M121" s="118">
        <f>M123</f>
        <v>4.9560000000000004</v>
      </c>
      <c r="N121" s="129">
        <f t="shared" ref="N121:N147" si="14">M121/L121*100</f>
        <v>99.12</v>
      </c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0"/>
      <c r="AB121" s="130"/>
      <c r="AC121" s="130"/>
      <c r="AD121" s="130"/>
      <c r="AE121" s="130"/>
      <c r="AF121" s="130"/>
      <c r="AG121" s="130"/>
      <c r="AH121" s="130"/>
      <c r="AI121" s="130"/>
      <c r="AJ121" s="130"/>
      <c r="AK121" s="130"/>
      <c r="AL121" s="130"/>
      <c r="AM121" s="130"/>
      <c r="AN121" s="130"/>
      <c r="AO121" s="130"/>
      <c r="AP121" s="130"/>
      <c r="AQ121" s="130"/>
      <c r="AR121" s="130"/>
      <c r="AS121" s="130"/>
      <c r="AT121" s="130"/>
      <c r="AU121" s="130"/>
      <c r="AV121" s="130"/>
      <c r="AW121" s="130"/>
      <c r="AX121" s="130"/>
      <c r="AY121" s="130"/>
      <c r="AZ121" s="130"/>
      <c r="BA121" s="130"/>
      <c r="BB121" s="130"/>
      <c r="BC121" s="130"/>
      <c r="BD121" s="130"/>
      <c r="BE121" s="130"/>
      <c r="BF121" s="130"/>
      <c r="BG121" s="130"/>
      <c r="BH121" s="130"/>
      <c r="BI121" s="130"/>
      <c r="BJ121" s="130"/>
      <c r="BK121" s="130"/>
      <c r="BL121" s="130"/>
      <c r="BM121" s="130"/>
      <c r="BN121" s="130"/>
      <c r="BO121" s="130"/>
      <c r="BP121" s="130"/>
      <c r="BQ121" s="130"/>
      <c r="BR121" s="130"/>
      <c r="BS121" s="130"/>
      <c r="BT121" s="130"/>
      <c r="BU121" s="130"/>
      <c r="BV121" s="130"/>
      <c r="BW121" s="130"/>
      <c r="BX121" s="130"/>
      <c r="BY121" s="130"/>
      <c r="BZ121" s="130"/>
      <c r="CA121" s="130"/>
      <c r="CB121" s="130"/>
      <c r="CC121" s="130"/>
      <c r="CD121" s="130"/>
      <c r="CE121" s="130"/>
      <c r="CF121" s="130"/>
      <c r="CG121" s="130"/>
      <c r="CH121" s="130"/>
      <c r="CI121" s="130"/>
      <c r="CJ121" s="130"/>
      <c r="CK121" s="130"/>
      <c r="CL121" s="130"/>
      <c r="CM121" s="130"/>
      <c r="CN121" s="130"/>
      <c r="CO121" s="130"/>
      <c r="CP121" s="130"/>
      <c r="CQ121" s="130"/>
      <c r="CR121" s="130"/>
      <c r="CS121" s="130"/>
      <c r="CT121" s="130"/>
      <c r="CU121" s="130"/>
      <c r="CV121" s="130"/>
      <c r="CW121" s="130"/>
      <c r="CX121" s="130"/>
      <c r="CY121" s="130"/>
      <c r="CZ121" s="130"/>
      <c r="DA121" s="130"/>
      <c r="DB121" s="130"/>
      <c r="DC121" s="130"/>
      <c r="DD121" s="130"/>
      <c r="DE121" s="130"/>
      <c r="DF121" s="130"/>
      <c r="DG121" s="130"/>
      <c r="DH121" s="130"/>
      <c r="DI121" s="130"/>
      <c r="DJ121" s="130"/>
      <c r="DK121" s="130"/>
      <c r="DL121" s="130"/>
      <c r="DM121" s="130"/>
      <c r="DN121" s="130"/>
      <c r="DO121" s="130"/>
      <c r="DP121" s="130"/>
      <c r="DQ121" s="130"/>
      <c r="DR121" s="130"/>
      <c r="DS121" s="130"/>
      <c r="DT121" s="130"/>
      <c r="DU121" s="130"/>
      <c r="DV121" s="130"/>
      <c r="DW121" s="130"/>
      <c r="DX121" s="130"/>
      <c r="DY121" s="130"/>
      <c r="DZ121" s="130"/>
      <c r="EA121" s="130"/>
      <c r="EB121" s="130"/>
      <c r="EC121" s="130"/>
      <c r="ED121" s="130"/>
      <c r="EE121" s="130"/>
      <c r="EF121" s="130"/>
      <c r="EG121" s="130"/>
      <c r="EH121" s="130"/>
      <c r="EI121" s="130"/>
      <c r="EJ121" s="130"/>
      <c r="EK121" s="130"/>
      <c r="EL121" s="130"/>
      <c r="EM121" s="130"/>
      <c r="EN121" s="130"/>
      <c r="EO121" s="130"/>
      <c r="EP121" s="130"/>
      <c r="EQ121" s="130"/>
    </row>
    <row r="122" spans="1:147" s="131" customFormat="1" ht="33" customHeight="1" x14ac:dyDescent="0.25">
      <c r="A122" s="130"/>
      <c r="B122" s="130"/>
      <c r="C122" s="112" t="s">
        <v>143</v>
      </c>
      <c r="D122" s="113">
        <v>915</v>
      </c>
      <c r="E122" s="114" t="s">
        <v>201</v>
      </c>
      <c r="F122" s="114" t="s">
        <v>194</v>
      </c>
      <c r="G122" s="115" t="s">
        <v>229</v>
      </c>
      <c r="H122" s="116" t="s">
        <v>214</v>
      </c>
      <c r="I122" s="116" t="s">
        <v>215</v>
      </c>
      <c r="J122" s="117" t="s">
        <v>254</v>
      </c>
      <c r="K122" s="114">
        <v>200</v>
      </c>
      <c r="L122" s="118">
        <f>L123</f>
        <v>5</v>
      </c>
      <c r="M122" s="118">
        <f>M123</f>
        <v>4.9560000000000004</v>
      </c>
      <c r="N122" s="118">
        <f t="shared" si="14"/>
        <v>99.12</v>
      </c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/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  <c r="AT122" s="130"/>
      <c r="AU122" s="130"/>
      <c r="AV122" s="130"/>
      <c r="AW122" s="130"/>
      <c r="AX122" s="130"/>
      <c r="AY122" s="130"/>
      <c r="AZ122" s="130"/>
      <c r="BA122" s="130"/>
      <c r="BB122" s="130"/>
      <c r="BC122" s="130"/>
      <c r="BD122" s="130"/>
      <c r="BE122" s="130"/>
      <c r="BF122" s="130"/>
      <c r="BG122" s="130"/>
      <c r="BH122" s="130"/>
      <c r="BI122" s="130"/>
      <c r="BJ122" s="130"/>
      <c r="BK122" s="130"/>
      <c r="BL122" s="130"/>
      <c r="BM122" s="130"/>
      <c r="BN122" s="130"/>
      <c r="BO122" s="130"/>
      <c r="BP122" s="130"/>
      <c r="BQ122" s="130"/>
      <c r="BR122" s="130"/>
      <c r="BS122" s="130"/>
      <c r="BT122" s="130"/>
      <c r="BU122" s="130"/>
      <c r="BV122" s="130"/>
      <c r="BW122" s="130"/>
      <c r="BX122" s="130"/>
      <c r="BY122" s="130"/>
      <c r="BZ122" s="130"/>
      <c r="CA122" s="130"/>
      <c r="CB122" s="130"/>
      <c r="CC122" s="130"/>
      <c r="CD122" s="130"/>
      <c r="CE122" s="130"/>
      <c r="CF122" s="130"/>
      <c r="CG122" s="130"/>
      <c r="CH122" s="130"/>
      <c r="CI122" s="130"/>
      <c r="CJ122" s="130"/>
      <c r="CK122" s="130"/>
      <c r="CL122" s="130"/>
      <c r="CM122" s="130"/>
      <c r="CN122" s="130"/>
      <c r="CO122" s="130"/>
      <c r="CP122" s="130"/>
      <c r="CQ122" s="130"/>
      <c r="CR122" s="130"/>
      <c r="CS122" s="130"/>
      <c r="CT122" s="130"/>
      <c r="CU122" s="130"/>
      <c r="CV122" s="130"/>
      <c r="CW122" s="130"/>
      <c r="CX122" s="130"/>
      <c r="CY122" s="130"/>
      <c r="CZ122" s="130"/>
      <c r="DA122" s="130"/>
      <c r="DB122" s="130"/>
      <c r="DC122" s="130"/>
      <c r="DD122" s="130"/>
      <c r="DE122" s="130"/>
      <c r="DF122" s="130"/>
      <c r="DG122" s="130"/>
      <c r="DH122" s="130"/>
      <c r="DI122" s="130"/>
      <c r="DJ122" s="130"/>
      <c r="DK122" s="130"/>
      <c r="DL122" s="130"/>
      <c r="DM122" s="130"/>
      <c r="DN122" s="130"/>
      <c r="DO122" s="130"/>
      <c r="DP122" s="130"/>
      <c r="DQ122" s="130"/>
      <c r="DR122" s="130"/>
      <c r="DS122" s="130"/>
      <c r="DT122" s="130"/>
      <c r="DU122" s="130"/>
      <c r="DV122" s="130"/>
      <c r="DW122" s="130"/>
      <c r="DX122" s="130"/>
      <c r="DY122" s="130"/>
      <c r="DZ122" s="130"/>
      <c r="EA122" s="130"/>
      <c r="EB122" s="130"/>
      <c r="EC122" s="130"/>
      <c r="ED122" s="130"/>
      <c r="EE122" s="130"/>
      <c r="EF122" s="130"/>
      <c r="EG122" s="130"/>
      <c r="EH122" s="130"/>
      <c r="EI122" s="130"/>
      <c r="EJ122" s="130"/>
      <c r="EK122" s="130"/>
      <c r="EL122" s="130"/>
      <c r="EM122" s="130"/>
      <c r="EN122" s="130"/>
      <c r="EO122" s="130"/>
      <c r="EP122" s="130"/>
      <c r="EQ122" s="130"/>
    </row>
    <row r="123" spans="1:147" s="131" customFormat="1" ht="33.75" customHeight="1" x14ac:dyDescent="0.25">
      <c r="A123" s="130"/>
      <c r="B123" s="130"/>
      <c r="C123" s="121" t="s">
        <v>144</v>
      </c>
      <c r="D123" s="113">
        <v>915</v>
      </c>
      <c r="E123" s="114" t="s">
        <v>201</v>
      </c>
      <c r="F123" s="114" t="s">
        <v>194</v>
      </c>
      <c r="G123" s="115" t="s">
        <v>229</v>
      </c>
      <c r="H123" s="116" t="s">
        <v>214</v>
      </c>
      <c r="I123" s="116" t="s">
        <v>215</v>
      </c>
      <c r="J123" s="117" t="s">
        <v>254</v>
      </c>
      <c r="K123" s="114">
        <v>240</v>
      </c>
      <c r="L123" s="118">
        <v>5</v>
      </c>
      <c r="M123" s="118">
        <v>4.9560000000000004</v>
      </c>
      <c r="N123" s="118">
        <f t="shared" si="14"/>
        <v>99.12</v>
      </c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  <c r="AA123" s="130"/>
      <c r="AB123" s="130"/>
      <c r="AC123" s="130"/>
      <c r="AD123" s="130"/>
      <c r="AE123" s="130"/>
      <c r="AF123" s="130"/>
      <c r="AG123" s="130"/>
      <c r="AH123" s="130"/>
      <c r="AI123" s="130"/>
      <c r="AJ123" s="130"/>
      <c r="AK123" s="130"/>
      <c r="AL123" s="130"/>
      <c r="AM123" s="130"/>
      <c r="AN123" s="130"/>
      <c r="AO123" s="130"/>
      <c r="AP123" s="130"/>
      <c r="AQ123" s="130"/>
      <c r="AR123" s="130"/>
      <c r="AS123" s="130"/>
      <c r="AT123" s="130"/>
      <c r="AU123" s="130"/>
      <c r="AV123" s="130"/>
      <c r="AW123" s="130"/>
      <c r="AX123" s="130"/>
      <c r="AY123" s="130"/>
      <c r="AZ123" s="130"/>
      <c r="BA123" s="130"/>
      <c r="BB123" s="130"/>
      <c r="BC123" s="130"/>
      <c r="BD123" s="130"/>
      <c r="BE123" s="130"/>
      <c r="BF123" s="130"/>
      <c r="BG123" s="130"/>
      <c r="BH123" s="130"/>
      <c r="BI123" s="130"/>
      <c r="BJ123" s="130"/>
      <c r="BK123" s="130"/>
      <c r="BL123" s="130"/>
      <c r="BM123" s="130"/>
      <c r="BN123" s="130"/>
      <c r="BO123" s="130"/>
      <c r="BP123" s="130"/>
      <c r="BQ123" s="130"/>
      <c r="BR123" s="130"/>
      <c r="BS123" s="130"/>
      <c r="BT123" s="130"/>
      <c r="BU123" s="130"/>
      <c r="BV123" s="130"/>
      <c r="BW123" s="130"/>
      <c r="BX123" s="130"/>
      <c r="BY123" s="130"/>
      <c r="BZ123" s="130"/>
      <c r="CA123" s="130"/>
      <c r="CB123" s="130"/>
      <c r="CC123" s="130"/>
      <c r="CD123" s="130"/>
      <c r="CE123" s="130"/>
      <c r="CF123" s="130"/>
      <c r="CG123" s="130"/>
      <c r="CH123" s="130"/>
      <c r="CI123" s="130"/>
      <c r="CJ123" s="130"/>
      <c r="CK123" s="130"/>
      <c r="CL123" s="130"/>
      <c r="CM123" s="130"/>
      <c r="CN123" s="130"/>
      <c r="CO123" s="130"/>
      <c r="CP123" s="130"/>
      <c r="CQ123" s="130"/>
      <c r="CR123" s="130"/>
      <c r="CS123" s="130"/>
      <c r="CT123" s="130"/>
      <c r="CU123" s="130"/>
      <c r="CV123" s="130"/>
      <c r="CW123" s="130"/>
      <c r="CX123" s="130"/>
      <c r="CY123" s="130"/>
      <c r="CZ123" s="130"/>
      <c r="DA123" s="130"/>
      <c r="DB123" s="130"/>
      <c r="DC123" s="130"/>
      <c r="DD123" s="130"/>
      <c r="DE123" s="130"/>
      <c r="DF123" s="130"/>
      <c r="DG123" s="130"/>
      <c r="DH123" s="130"/>
      <c r="DI123" s="130"/>
      <c r="DJ123" s="130"/>
      <c r="DK123" s="130"/>
      <c r="DL123" s="130"/>
      <c r="DM123" s="130"/>
      <c r="DN123" s="130"/>
      <c r="DO123" s="130"/>
      <c r="DP123" s="130"/>
      <c r="DQ123" s="130"/>
      <c r="DR123" s="130"/>
      <c r="DS123" s="130"/>
      <c r="DT123" s="130"/>
      <c r="DU123" s="130"/>
      <c r="DV123" s="130"/>
      <c r="DW123" s="130"/>
      <c r="DX123" s="130"/>
      <c r="DY123" s="130"/>
      <c r="DZ123" s="130"/>
      <c r="EA123" s="130"/>
      <c r="EB123" s="130"/>
      <c r="EC123" s="130"/>
      <c r="ED123" s="130"/>
      <c r="EE123" s="130"/>
      <c r="EF123" s="130"/>
      <c r="EG123" s="130"/>
      <c r="EH123" s="130"/>
      <c r="EI123" s="130"/>
      <c r="EJ123" s="130"/>
      <c r="EK123" s="130"/>
      <c r="EL123" s="130"/>
      <c r="EM123" s="130"/>
      <c r="EN123" s="130"/>
      <c r="EO123" s="130"/>
      <c r="EP123" s="130"/>
      <c r="EQ123" s="130"/>
    </row>
    <row r="124" spans="1:147" s="131" customFormat="1" ht="63.75" customHeight="1" x14ac:dyDescent="0.25">
      <c r="A124" s="130"/>
      <c r="B124" s="130"/>
      <c r="C124" s="121" t="s">
        <v>255</v>
      </c>
      <c r="D124" s="113">
        <v>915</v>
      </c>
      <c r="E124" s="114" t="s">
        <v>201</v>
      </c>
      <c r="F124" s="114" t="s">
        <v>194</v>
      </c>
      <c r="G124" s="115" t="s">
        <v>229</v>
      </c>
      <c r="H124" s="116" t="s">
        <v>214</v>
      </c>
      <c r="I124" s="116" t="s">
        <v>215</v>
      </c>
      <c r="J124" s="117" t="s">
        <v>256</v>
      </c>
      <c r="K124" s="114"/>
      <c r="L124" s="118">
        <f>L126</f>
        <v>2</v>
      </c>
      <c r="M124" s="118">
        <f>M126</f>
        <v>0</v>
      </c>
      <c r="N124" s="122">
        <f t="shared" si="14"/>
        <v>0</v>
      </c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0"/>
      <c r="AB124" s="130"/>
      <c r="AC124" s="130"/>
      <c r="AD124" s="130"/>
      <c r="AE124" s="130"/>
      <c r="AF124" s="130"/>
      <c r="AG124" s="130"/>
      <c r="AH124" s="130"/>
      <c r="AI124" s="130"/>
      <c r="AJ124" s="130"/>
      <c r="AK124" s="130"/>
      <c r="AL124" s="130"/>
      <c r="AM124" s="130"/>
      <c r="AN124" s="130"/>
      <c r="AO124" s="130"/>
      <c r="AP124" s="130"/>
      <c r="AQ124" s="130"/>
      <c r="AR124" s="130"/>
      <c r="AS124" s="130"/>
      <c r="AT124" s="130"/>
      <c r="AU124" s="130"/>
      <c r="AV124" s="130"/>
      <c r="AW124" s="130"/>
      <c r="AX124" s="130"/>
      <c r="AY124" s="130"/>
      <c r="AZ124" s="130"/>
      <c r="BA124" s="130"/>
      <c r="BB124" s="130"/>
      <c r="BC124" s="130"/>
      <c r="BD124" s="130"/>
      <c r="BE124" s="130"/>
      <c r="BF124" s="130"/>
      <c r="BG124" s="130"/>
      <c r="BH124" s="130"/>
      <c r="BI124" s="130"/>
      <c r="BJ124" s="130"/>
      <c r="BK124" s="130"/>
      <c r="BL124" s="130"/>
      <c r="BM124" s="130"/>
      <c r="BN124" s="130"/>
      <c r="BO124" s="130"/>
      <c r="BP124" s="130"/>
      <c r="BQ124" s="130"/>
      <c r="BR124" s="130"/>
      <c r="BS124" s="130"/>
      <c r="BT124" s="130"/>
      <c r="BU124" s="130"/>
      <c r="BV124" s="130"/>
      <c r="BW124" s="130"/>
      <c r="BX124" s="130"/>
      <c r="BY124" s="130"/>
      <c r="BZ124" s="130"/>
      <c r="CA124" s="130"/>
      <c r="CB124" s="130"/>
      <c r="CC124" s="130"/>
      <c r="CD124" s="130"/>
      <c r="CE124" s="130"/>
      <c r="CF124" s="130"/>
      <c r="CG124" s="130"/>
      <c r="CH124" s="130"/>
      <c r="CI124" s="130"/>
      <c r="CJ124" s="130"/>
      <c r="CK124" s="130"/>
      <c r="CL124" s="130"/>
      <c r="CM124" s="130"/>
      <c r="CN124" s="130"/>
      <c r="CO124" s="130"/>
      <c r="CP124" s="130"/>
      <c r="CQ124" s="130"/>
      <c r="CR124" s="130"/>
      <c r="CS124" s="130"/>
      <c r="CT124" s="130"/>
      <c r="CU124" s="130"/>
      <c r="CV124" s="130"/>
      <c r="CW124" s="130"/>
      <c r="CX124" s="130"/>
      <c r="CY124" s="130"/>
      <c r="CZ124" s="130"/>
      <c r="DA124" s="130"/>
      <c r="DB124" s="130"/>
      <c r="DC124" s="130"/>
      <c r="DD124" s="130"/>
      <c r="DE124" s="130"/>
      <c r="DF124" s="130"/>
      <c r="DG124" s="130"/>
      <c r="DH124" s="130"/>
      <c r="DI124" s="130"/>
      <c r="DJ124" s="130"/>
      <c r="DK124" s="130"/>
      <c r="DL124" s="130"/>
      <c r="DM124" s="130"/>
      <c r="DN124" s="130"/>
      <c r="DO124" s="130"/>
      <c r="DP124" s="130"/>
      <c r="DQ124" s="130"/>
      <c r="DR124" s="130"/>
      <c r="DS124" s="130"/>
      <c r="DT124" s="130"/>
      <c r="DU124" s="130"/>
      <c r="DV124" s="130"/>
      <c r="DW124" s="130"/>
      <c r="DX124" s="130"/>
      <c r="DY124" s="130"/>
      <c r="DZ124" s="130"/>
      <c r="EA124" s="130"/>
      <c r="EB124" s="130"/>
      <c r="EC124" s="130"/>
      <c r="ED124" s="130"/>
      <c r="EE124" s="130"/>
      <c r="EF124" s="130"/>
      <c r="EG124" s="130"/>
      <c r="EH124" s="130"/>
      <c r="EI124" s="130"/>
      <c r="EJ124" s="130"/>
      <c r="EK124" s="130"/>
      <c r="EL124" s="130"/>
      <c r="EM124" s="130"/>
      <c r="EN124" s="130"/>
      <c r="EO124" s="130"/>
      <c r="EP124" s="130"/>
      <c r="EQ124" s="130"/>
    </row>
    <row r="125" spans="1:147" s="131" customFormat="1" ht="33.75" customHeight="1" x14ac:dyDescent="0.25">
      <c r="A125" s="130"/>
      <c r="B125" s="130"/>
      <c r="C125" s="112" t="s">
        <v>143</v>
      </c>
      <c r="D125" s="113">
        <v>915</v>
      </c>
      <c r="E125" s="114" t="s">
        <v>201</v>
      </c>
      <c r="F125" s="114" t="s">
        <v>194</v>
      </c>
      <c r="G125" s="115" t="s">
        <v>229</v>
      </c>
      <c r="H125" s="116" t="s">
        <v>214</v>
      </c>
      <c r="I125" s="116" t="s">
        <v>215</v>
      </c>
      <c r="J125" s="117" t="s">
        <v>256</v>
      </c>
      <c r="K125" s="114">
        <v>200</v>
      </c>
      <c r="L125" s="118">
        <f>L126</f>
        <v>2</v>
      </c>
      <c r="M125" s="118">
        <v>0</v>
      </c>
      <c r="N125" s="118">
        <f t="shared" si="14"/>
        <v>0</v>
      </c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  <c r="AA125" s="130"/>
      <c r="AB125" s="130"/>
      <c r="AC125" s="130"/>
      <c r="AD125" s="130"/>
      <c r="AE125" s="130"/>
      <c r="AF125" s="130"/>
      <c r="AG125" s="130"/>
      <c r="AH125" s="130"/>
      <c r="AI125" s="130"/>
      <c r="AJ125" s="130"/>
      <c r="AK125" s="130"/>
      <c r="AL125" s="130"/>
      <c r="AM125" s="130"/>
      <c r="AN125" s="130"/>
      <c r="AO125" s="130"/>
      <c r="AP125" s="130"/>
      <c r="AQ125" s="130"/>
      <c r="AR125" s="130"/>
      <c r="AS125" s="130"/>
      <c r="AT125" s="130"/>
      <c r="AU125" s="130"/>
      <c r="AV125" s="130"/>
      <c r="AW125" s="130"/>
      <c r="AX125" s="130"/>
      <c r="AY125" s="130"/>
      <c r="AZ125" s="130"/>
      <c r="BA125" s="130"/>
      <c r="BB125" s="130"/>
      <c r="BC125" s="130"/>
      <c r="BD125" s="130"/>
      <c r="BE125" s="130"/>
      <c r="BF125" s="130"/>
      <c r="BG125" s="130"/>
      <c r="BH125" s="130"/>
      <c r="BI125" s="130"/>
      <c r="BJ125" s="130"/>
      <c r="BK125" s="130"/>
      <c r="BL125" s="130"/>
      <c r="BM125" s="130"/>
      <c r="BN125" s="130"/>
      <c r="BO125" s="130"/>
      <c r="BP125" s="130"/>
      <c r="BQ125" s="130"/>
      <c r="BR125" s="130"/>
      <c r="BS125" s="130"/>
      <c r="BT125" s="130"/>
      <c r="BU125" s="130"/>
      <c r="BV125" s="130"/>
      <c r="BW125" s="130"/>
      <c r="BX125" s="130"/>
      <c r="BY125" s="130"/>
      <c r="BZ125" s="130"/>
      <c r="CA125" s="130"/>
      <c r="CB125" s="130"/>
      <c r="CC125" s="130"/>
      <c r="CD125" s="130"/>
      <c r="CE125" s="130"/>
      <c r="CF125" s="130"/>
      <c r="CG125" s="130"/>
      <c r="CH125" s="130"/>
      <c r="CI125" s="130"/>
      <c r="CJ125" s="130"/>
      <c r="CK125" s="130"/>
      <c r="CL125" s="130"/>
      <c r="CM125" s="130"/>
      <c r="CN125" s="130"/>
      <c r="CO125" s="130"/>
      <c r="CP125" s="130"/>
      <c r="CQ125" s="130"/>
      <c r="CR125" s="130"/>
      <c r="CS125" s="130"/>
      <c r="CT125" s="130"/>
      <c r="CU125" s="130"/>
      <c r="CV125" s="130"/>
      <c r="CW125" s="130"/>
      <c r="CX125" s="130"/>
      <c r="CY125" s="130"/>
      <c r="CZ125" s="130"/>
      <c r="DA125" s="130"/>
      <c r="DB125" s="130"/>
      <c r="DC125" s="130"/>
      <c r="DD125" s="130"/>
      <c r="DE125" s="130"/>
      <c r="DF125" s="130"/>
      <c r="DG125" s="130"/>
      <c r="DH125" s="130"/>
      <c r="DI125" s="130"/>
      <c r="DJ125" s="130"/>
      <c r="DK125" s="130"/>
      <c r="DL125" s="130"/>
      <c r="DM125" s="130"/>
      <c r="DN125" s="130"/>
      <c r="DO125" s="130"/>
      <c r="DP125" s="130"/>
      <c r="DQ125" s="130"/>
      <c r="DR125" s="130"/>
      <c r="DS125" s="130"/>
      <c r="DT125" s="130"/>
      <c r="DU125" s="130"/>
      <c r="DV125" s="130"/>
      <c r="DW125" s="130"/>
      <c r="DX125" s="130"/>
      <c r="DY125" s="130"/>
      <c r="DZ125" s="130"/>
      <c r="EA125" s="130"/>
      <c r="EB125" s="130"/>
      <c r="EC125" s="130"/>
      <c r="ED125" s="130"/>
      <c r="EE125" s="130"/>
      <c r="EF125" s="130"/>
      <c r="EG125" s="130"/>
      <c r="EH125" s="130"/>
      <c r="EI125" s="130"/>
      <c r="EJ125" s="130"/>
      <c r="EK125" s="130"/>
      <c r="EL125" s="130"/>
      <c r="EM125" s="130"/>
      <c r="EN125" s="130"/>
      <c r="EO125" s="130"/>
      <c r="EP125" s="130"/>
      <c r="EQ125" s="130"/>
    </row>
    <row r="126" spans="1:147" s="131" customFormat="1" ht="33.75" customHeight="1" x14ac:dyDescent="0.25">
      <c r="A126" s="130"/>
      <c r="B126" s="130"/>
      <c r="C126" s="121" t="s">
        <v>144</v>
      </c>
      <c r="D126" s="113">
        <v>915</v>
      </c>
      <c r="E126" s="114" t="s">
        <v>201</v>
      </c>
      <c r="F126" s="114" t="s">
        <v>194</v>
      </c>
      <c r="G126" s="115" t="s">
        <v>229</v>
      </c>
      <c r="H126" s="116" t="s">
        <v>214</v>
      </c>
      <c r="I126" s="116" t="s">
        <v>215</v>
      </c>
      <c r="J126" s="117" t="s">
        <v>256</v>
      </c>
      <c r="K126" s="114">
        <v>240</v>
      </c>
      <c r="L126" s="118">
        <v>2</v>
      </c>
      <c r="M126" s="118">
        <v>0</v>
      </c>
      <c r="N126" s="122">
        <f t="shared" si="14"/>
        <v>0</v>
      </c>
      <c r="O126" s="130"/>
      <c r="P126" s="130"/>
      <c r="Q126" s="130"/>
      <c r="R126" s="130"/>
      <c r="S126" s="130"/>
      <c r="T126" s="130"/>
      <c r="U126" s="130"/>
      <c r="V126" s="130"/>
      <c r="W126" s="130"/>
      <c r="X126" s="130"/>
      <c r="Y126" s="130"/>
      <c r="Z126" s="130"/>
      <c r="AA126" s="130"/>
      <c r="AB126" s="130"/>
      <c r="AC126" s="130"/>
      <c r="AD126" s="130"/>
      <c r="AE126" s="130"/>
      <c r="AF126" s="130"/>
      <c r="AG126" s="130"/>
      <c r="AH126" s="130"/>
      <c r="AI126" s="130"/>
      <c r="AJ126" s="130"/>
      <c r="AK126" s="130"/>
      <c r="AL126" s="130"/>
      <c r="AM126" s="130"/>
      <c r="AN126" s="130"/>
      <c r="AO126" s="130"/>
      <c r="AP126" s="130"/>
      <c r="AQ126" s="130"/>
      <c r="AR126" s="130"/>
      <c r="AS126" s="130"/>
      <c r="AT126" s="130"/>
      <c r="AU126" s="130"/>
      <c r="AV126" s="130"/>
      <c r="AW126" s="130"/>
      <c r="AX126" s="130"/>
      <c r="AY126" s="130"/>
      <c r="AZ126" s="130"/>
      <c r="BA126" s="130"/>
      <c r="BB126" s="130"/>
      <c r="BC126" s="130"/>
      <c r="BD126" s="130"/>
      <c r="BE126" s="130"/>
      <c r="BF126" s="130"/>
      <c r="BG126" s="130"/>
      <c r="BH126" s="130"/>
      <c r="BI126" s="130"/>
      <c r="BJ126" s="130"/>
      <c r="BK126" s="130"/>
      <c r="BL126" s="130"/>
      <c r="BM126" s="130"/>
      <c r="BN126" s="130"/>
      <c r="BO126" s="130"/>
      <c r="BP126" s="130"/>
      <c r="BQ126" s="130"/>
      <c r="BR126" s="130"/>
      <c r="BS126" s="130"/>
      <c r="BT126" s="130"/>
      <c r="BU126" s="130"/>
      <c r="BV126" s="130"/>
      <c r="BW126" s="130"/>
      <c r="BX126" s="130"/>
      <c r="BY126" s="130"/>
      <c r="BZ126" s="130"/>
      <c r="CA126" s="130"/>
      <c r="CB126" s="130"/>
      <c r="CC126" s="130"/>
      <c r="CD126" s="130"/>
      <c r="CE126" s="130"/>
      <c r="CF126" s="130"/>
      <c r="CG126" s="130"/>
      <c r="CH126" s="130"/>
      <c r="CI126" s="130"/>
      <c r="CJ126" s="130"/>
      <c r="CK126" s="130"/>
      <c r="CL126" s="130"/>
      <c r="CM126" s="130"/>
      <c r="CN126" s="130"/>
      <c r="CO126" s="130"/>
      <c r="CP126" s="130"/>
      <c r="CQ126" s="130"/>
      <c r="CR126" s="130"/>
      <c r="CS126" s="130"/>
      <c r="CT126" s="130"/>
      <c r="CU126" s="130"/>
      <c r="CV126" s="130"/>
      <c r="CW126" s="130"/>
      <c r="CX126" s="130"/>
      <c r="CY126" s="130"/>
      <c r="CZ126" s="130"/>
      <c r="DA126" s="130"/>
      <c r="DB126" s="130"/>
      <c r="DC126" s="130"/>
      <c r="DD126" s="130"/>
      <c r="DE126" s="130"/>
      <c r="DF126" s="130"/>
      <c r="DG126" s="130"/>
      <c r="DH126" s="130"/>
      <c r="DI126" s="130"/>
      <c r="DJ126" s="130"/>
      <c r="DK126" s="130"/>
      <c r="DL126" s="130"/>
      <c r="DM126" s="130"/>
      <c r="DN126" s="130"/>
      <c r="DO126" s="130"/>
      <c r="DP126" s="130"/>
      <c r="DQ126" s="130"/>
      <c r="DR126" s="130"/>
      <c r="DS126" s="130"/>
      <c r="DT126" s="130"/>
      <c r="DU126" s="130"/>
      <c r="DV126" s="130"/>
      <c r="DW126" s="130"/>
      <c r="DX126" s="130"/>
      <c r="DY126" s="130"/>
      <c r="DZ126" s="130"/>
      <c r="EA126" s="130"/>
      <c r="EB126" s="130"/>
      <c r="EC126" s="130"/>
      <c r="ED126" s="130"/>
      <c r="EE126" s="130"/>
      <c r="EF126" s="130"/>
      <c r="EG126" s="130"/>
      <c r="EH126" s="130"/>
      <c r="EI126" s="130"/>
      <c r="EJ126" s="130"/>
      <c r="EK126" s="130"/>
      <c r="EL126" s="130"/>
      <c r="EM126" s="130"/>
      <c r="EN126" s="130"/>
      <c r="EO126" s="130"/>
      <c r="EP126" s="130"/>
      <c r="EQ126" s="130"/>
    </row>
    <row r="127" spans="1:147" s="131" customFormat="1" ht="30" customHeight="1" x14ac:dyDescent="0.25">
      <c r="C127" s="150" t="s">
        <v>205</v>
      </c>
      <c r="D127" s="113">
        <v>915</v>
      </c>
      <c r="E127" s="114" t="s">
        <v>201</v>
      </c>
      <c r="F127" s="146" t="s">
        <v>201</v>
      </c>
      <c r="G127" s="115"/>
      <c r="H127" s="116"/>
      <c r="I127" s="116"/>
      <c r="J127" s="117"/>
      <c r="K127" s="114"/>
      <c r="L127" s="118">
        <f t="shared" ref="L127:M131" si="15">L128</f>
        <v>99.9</v>
      </c>
      <c r="M127" s="118">
        <f t="shared" si="15"/>
        <v>99.9</v>
      </c>
      <c r="N127" s="129">
        <f t="shared" si="14"/>
        <v>100</v>
      </c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  <c r="AA127" s="130"/>
      <c r="AB127" s="130"/>
      <c r="AC127" s="130"/>
      <c r="AD127" s="130"/>
      <c r="AE127" s="130"/>
      <c r="AF127" s="130"/>
      <c r="AG127" s="130"/>
      <c r="AH127" s="130"/>
      <c r="AI127" s="130"/>
      <c r="AJ127" s="130"/>
      <c r="AK127" s="130"/>
      <c r="AL127" s="130"/>
      <c r="AM127" s="130"/>
      <c r="AN127" s="130"/>
      <c r="AO127" s="130"/>
      <c r="AP127" s="130"/>
      <c r="AQ127" s="130"/>
      <c r="AR127" s="130"/>
      <c r="AS127" s="130"/>
      <c r="AT127" s="130"/>
      <c r="AU127" s="130"/>
      <c r="AV127" s="130"/>
      <c r="AW127" s="130"/>
      <c r="AX127" s="130"/>
      <c r="AY127" s="130"/>
      <c r="AZ127" s="130"/>
      <c r="BA127" s="130"/>
      <c r="BB127" s="130"/>
      <c r="BC127" s="130"/>
      <c r="BD127" s="130"/>
      <c r="BE127" s="130"/>
      <c r="BF127" s="130"/>
      <c r="BG127" s="130"/>
      <c r="BH127" s="130"/>
      <c r="BI127" s="130"/>
      <c r="BJ127" s="130"/>
      <c r="BK127" s="130"/>
      <c r="BL127" s="130"/>
      <c r="BM127" s="130"/>
      <c r="BN127" s="130"/>
      <c r="BO127" s="130"/>
      <c r="BP127" s="130"/>
      <c r="BQ127" s="130"/>
      <c r="BR127" s="130"/>
      <c r="BS127" s="130"/>
      <c r="BT127" s="130"/>
      <c r="BU127" s="130"/>
      <c r="BV127" s="130"/>
      <c r="BW127" s="130"/>
      <c r="BX127" s="130"/>
      <c r="BY127" s="130"/>
      <c r="BZ127" s="130"/>
      <c r="CA127" s="130"/>
      <c r="CB127" s="130"/>
      <c r="CC127" s="130"/>
      <c r="CD127" s="130"/>
      <c r="CE127" s="130"/>
      <c r="CF127" s="130"/>
      <c r="CG127" s="130"/>
      <c r="CH127" s="130"/>
      <c r="CI127" s="130"/>
      <c r="CJ127" s="130"/>
      <c r="CK127" s="130"/>
      <c r="CL127" s="130"/>
      <c r="CM127" s="130"/>
      <c r="CN127" s="130"/>
      <c r="CO127" s="130"/>
      <c r="CP127" s="130"/>
      <c r="CQ127" s="130"/>
      <c r="CR127" s="130"/>
      <c r="CS127" s="130"/>
      <c r="CT127" s="130"/>
      <c r="CU127" s="130"/>
      <c r="CV127" s="130"/>
      <c r="CW127" s="130"/>
      <c r="CX127" s="130"/>
      <c r="CY127" s="130"/>
      <c r="CZ127" s="130"/>
      <c r="DA127" s="130"/>
      <c r="DB127" s="130"/>
      <c r="DC127" s="130"/>
      <c r="DD127" s="130"/>
      <c r="DE127" s="130"/>
      <c r="DF127" s="130"/>
      <c r="DG127" s="130"/>
      <c r="DH127" s="130"/>
      <c r="DI127" s="130"/>
      <c r="DJ127" s="130"/>
      <c r="DK127" s="130"/>
      <c r="DL127" s="130"/>
      <c r="DM127" s="130"/>
      <c r="DN127" s="130"/>
      <c r="DO127" s="130"/>
      <c r="DP127" s="130"/>
      <c r="DQ127" s="130"/>
      <c r="DR127" s="130"/>
      <c r="DS127" s="130"/>
      <c r="DT127" s="130"/>
      <c r="DU127" s="130"/>
      <c r="DV127" s="130"/>
      <c r="DW127" s="130"/>
      <c r="DX127" s="130"/>
      <c r="DY127" s="130"/>
      <c r="DZ127" s="130"/>
      <c r="EA127" s="130"/>
      <c r="EB127" s="130"/>
      <c r="EC127" s="130"/>
      <c r="ED127" s="130"/>
      <c r="EE127" s="130"/>
      <c r="EF127" s="130"/>
      <c r="EG127" s="130"/>
      <c r="EH127" s="130"/>
      <c r="EI127" s="130"/>
      <c r="EJ127" s="130"/>
      <c r="EK127" s="130"/>
      <c r="EL127" s="130"/>
      <c r="EM127" s="130"/>
      <c r="EN127" s="130"/>
      <c r="EO127" s="130"/>
      <c r="EP127" s="130"/>
      <c r="EQ127" s="130"/>
    </row>
    <row r="128" spans="1:147" s="131" customFormat="1" ht="51" customHeight="1" x14ac:dyDescent="0.25">
      <c r="C128" s="112" t="s">
        <v>304</v>
      </c>
      <c r="D128" s="113">
        <v>915</v>
      </c>
      <c r="E128" s="114" t="s">
        <v>201</v>
      </c>
      <c r="F128" s="146" t="s">
        <v>201</v>
      </c>
      <c r="G128" s="115">
        <v>89</v>
      </c>
      <c r="H128" s="116" t="s">
        <v>230</v>
      </c>
      <c r="I128" s="116"/>
      <c r="J128" s="117"/>
      <c r="K128" s="114"/>
      <c r="L128" s="118">
        <f t="shared" si="15"/>
        <v>99.9</v>
      </c>
      <c r="M128" s="118">
        <f t="shared" si="15"/>
        <v>99.9</v>
      </c>
      <c r="N128" s="118">
        <f t="shared" si="14"/>
        <v>100</v>
      </c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130"/>
      <c r="AB128" s="130"/>
      <c r="AC128" s="130"/>
      <c r="AD128" s="130"/>
      <c r="AE128" s="130"/>
      <c r="AF128" s="130"/>
      <c r="AG128" s="130"/>
      <c r="AH128" s="130"/>
      <c r="AI128" s="130"/>
      <c r="AJ128" s="130"/>
      <c r="AK128" s="130"/>
      <c r="AL128" s="130"/>
      <c r="AM128" s="130"/>
      <c r="AN128" s="130"/>
      <c r="AO128" s="130"/>
      <c r="AP128" s="130"/>
      <c r="AQ128" s="130"/>
      <c r="AR128" s="130"/>
      <c r="AS128" s="130"/>
      <c r="AT128" s="130"/>
      <c r="AU128" s="130"/>
      <c r="AV128" s="130"/>
      <c r="AW128" s="130"/>
      <c r="AX128" s="130"/>
      <c r="AY128" s="130"/>
      <c r="AZ128" s="130"/>
      <c r="BA128" s="130"/>
      <c r="BB128" s="130"/>
      <c r="BC128" s="130"/>
      <c r="BD128" s="130"/>
      <c r="BE128" s="130"/>
      <c r="BF128" s="130"/>
      <c r="BG128" s="130"/>
      <c r="BH128" s="130"/>
      <c r="BI128" s="130"/>
      <c r="BJ128" s="130"/>
      <c r="BK128" s="130"/>
      <c r="BL128" s="130"/>
      <c r="BM128" s="130"/>
      <c r="BN128" s="130"/>
      <c r="BO128" s="130"/>
      <c r="BP128" s="130"/>
      <c r="BQ128" s="130"/>
      <c r="BR128" s="130"/>
      <c r="BS128" s="130"/>
      <c r="BT128" s="130"/>
      <c r="BU128" s="130"/>
      <c r="BV128" s="130"/>
      <c r="BW128" s="130"/>
      <c r="BX128" s="130"/>
      <c r="BY128" s="130"/>
      <c r="BZ128" s="130"/>
      <c r="CA128" s="130"/>
      <c r="CB128" s="130"/>
      <c r="CC128" s="130"/>
      <c r="CD128" s="130"/>
      <c r="CE128" s="130"/>
      <c r="CF128" s="130"/>
      <c r="CG128" s="130"/>
      <c r="CH128" s="130"/>
      <c r="CI128" s="130"/>
      <c r="CJ128" s="130"/>
      <c r="CK128" s="130"/>
      <c r="CL128" s="130"/>
      <c r="CM128" s="130"/>
      <c r="CN128" s="130"/>
      <c r="CO128" s="130"/>
      <c r="CP128" s="130"/>
      <c r="CQ128" s="130"/>
      <c r="CR128" s="130"/>
      <c r="CS128" s="130"/>
      <c r="CT128" s="130"/>
      <c r="CU128" s="130"/>
      <c r="CV128" s="130"/>
      <c r="CW128" s="130"/>
      <c r="CX128" s="130"/>
      <c r="CY128" s="130"/>
      <c r="CZ128" s="130"/>
      <c r="DA128" s="130"/>
      <c r="DB128" s="130"/>
      <c r="DC128" s="130"/>
      <c r="DD128" s="130"/>
      <c r="DE128" s="130"/>
      <c r="DF128" s="130"/>
      <c r="DG128" s="130"/>
      <c r="DH128" s="130"/>
      <c r="DI128" s="130"/>
      <c r="DJ128" s="130"/>
      <c r="DK128" s="130"/>
      <c r="DL128" s="130"/>
      <c r="DM128" s="130"/>
      <c r="DN128" s="130"/>
      <c r="DO128" s="130"/>
      <c r="DP128" s="130"/>
      <c r="DQ128" s="130"/>
      <c r="DR128" s="130"/>
      <c r="DS128" s="130"/>
      <c r="DT128" s="130"/>
      <c r="DU128" s="130"/>
      <c r="DV128" s="130"/>
      <c r="DW128" s="130"/>
      <c r="DX128" s="130"/>
      <c r="DY128" s="130"/>
      <c r="DZ128" s="130"/>
      <c r="EA128" s="130"/>
      <c r="EB128" s="130"/>
      <c r="EC128" s="130"/>
      <c r="ED128" s="130"/>
      <c r="EE128" s="130"/>
      <c r="EF128" s="130"/>
      <c r="EG128" s="130"/>
      <c r="EH128" s="130"/>
      <c r="EI128" s="130"/>
      <c r="EJ128" s="130"/>
      <c r="EK128" s="130"/>
      <c r="EL128" s="130"/>
      <c r="EM128" s="130"/>
      <c r="EN128" s="130"/>
      <c r="EO128" s="130"/>
      <c r="EP128" s="130"/>
      <c r="EQ128" s="130"/>
    </row>
    <row r="129" spans="1:147" s="131" customFormat="1" ht="65.25" customHeight="1" x14ac:dyDescent="0.25">
      <c r="C129" s="112" t="s">
        <v>305</v>
      </c>
      <c r="D129" s="113">
        <v>915</v>
      </c>
      <c r="E129" s="114" t="s">
        <v>201</v>
      </c>
      <c r="F129" s="146" t="s">
        <v>201</v>
      </c>
      <c r="G129" s="115">
        <v>89</v>
      </c>
      <c r="H129" s="116">
        <v>1</v>
      </c>
      <c r="I129" s="116"/>
      <c r="J129" s="117"/>
      <c r="K129" s="114"/>
      <c r="L129" s="118">
        <f>L130</f>
        <v>99.9</v>
      </c>
      <c r="M129" s="118">
        <f>M130</f>
        <v>99.9</v>
      </c>
      <c r="N129" s="122">
        <f t="shared" si="14"/>
        <v>100</v>
      </c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130"/>
      <c r="AB129" s="130"/>
      <c r="AC129" s="130"/>
      <c r="AD129" s="130"/>
      <c r="AE129" s="130"/>
      <c r="AF129" s="130"/>
      <c r="AG129" s="130"/>
      <c r="AH129" s="130"/>
      <c r="AI129" s="130"/>
      <c r="AJ129" s="130"/>
      <c r="AK129" s="130"/>
      <c r="AL129" s="130"/>
      <c r="AM129" s="130"/>
      <c r="AN129" s="130"/>
      <c r="AO129" s="130"/>
      <c r="AP129" s="130"/>
      <c r="AQ129" s="130"/>
      <c r="AR129" s="130"/>
      <c r="AS129" s="130"/>
      <c r="AT129" s="130"/>
      <c r="AU129" s="130"/>
      <c r="AV129" s="130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130"/>
      <c r="BL129" s="130"/>
      <c r="BM129" s="130"/>
      <c r="BN129" s="130"/>
      <c r="BO129" s="130"/>
      <c r="BP129" s="130"/>
      <c r="BQ129" s="130"/>
      <c r="BR129" s="130"/>
      <c r="BS129" s="130"/>
      <c r="BT129" s="130"/>
      <c r="BU129" s="130"/>
      <c r="BV129" s="130"/>
      <c r="BW129" s="130"/>
      <c r="BX129" s="130"/>
      <c r="BY129" s="130"/>
      <c r="BZ129" s="130"/>
      <c r="CA129" s="130"/>
      <c r="CB129" s="130"/>
      <c r="CC129" s="130"/>
      <c r="CD129" s="130"/>
      <c r="CE129" s="130"/>
      <c r="CF129" s="130"/>
      <c r="CG129" s="130"/>
      <c r="CH129" s="130"/>
      <c r="CI129" s="130"/>
      <c r="CJ129" s="130"/>
      <c r="CK129" s="130"/>
      <c r="CL129" s="130"/>
      <c r="CM129" s="130"/>
      <c r="CN129" s="130"/>
      <c r="CO129" s="130"/>
      <c r="CP129" s="130"/>
      <c r="CQ129" s="130"/>
      <c r="CR129" s="130"/>
      <c r="CS129" s="130"/>
      <c r="CT129" s="130"/>
      <c r="CU129" s="130"/>
      <c r="CV129" s="130"/>
      <c r="CW129" s="130"/>
      <c r="CX129" s="130"/>
      <c r="CY129" s="130"/>
      <c r="CZ129" s="130"/>
      <c r="DA129" s="130"/>
      <c r="DB129" s="130"/>
      <c r="DC129" s="130"/>
      <c r="DD129" s="130"/>
      <c r="DE129" s="130"/>
      <c r="DF129" s="130"/>
      <c r="DG129" s="130"/>
      <c r="DH129" s="130"/>
      <c r="DI129" s="130"/>
      <c r="DJ129" s="130"/>
      <c r="DK129" s="130"/>
      <c r="DL129" s="130"/>
      <c r="DM129" s="130"/>
      <c r="DN129" s="130"/>
      <c r="DO129" s="130"/>
      <c r="DP129" s="130"/>
      <c r="DQ129" s="130"/>
      <c r="DR129" s="130"/>
      <c r="DS129" s="130"/>
      <c r="DT129" s="130"/>
      <c r="DU129" s="130"/>
      <c r="DV129" s="130"/>
      <c r="DW129" s="130"/>
      <c r="DX129" s="130"/>
      <c r="DY129" s="130"/>
      <c r="DZ129" s="130"/>
      <c r="EA129" s="130"/>
      <c r="EB129" s="130"/>
      <c r="EC129" s="130"/>
      <c r="ED129" s="130"/>
      <c r="EE129" s="130"/>
      <c r="EF129" s="130"/>
      <c r="EG129" s="130"/>
      <c r="EH129" s="130"/>
      <c r="EI129" s="130"/>
      <c r="EJ129" s="130"/>
      <c r="EK129" s="130"/>
      <c r="EL129" s="130"/>
      <c r="EM129" s="130"/>
      <c r="EN129" s="130"/>
      <c r="EO129" s="130"/>
      <c r="EP129" s="130"/>
      <c r="EQ129" s="130"/>
    </row>
    <row r="130" spans="1:147" s="131" customFormat="1" ht="48.75" customHeight="1" x14ac:dyDescent="0.25">
      <c r="C130" s="151" t="s">
        <v>257</v>
      </c>
      <c r="D130" s="152">
        <v>915</v>
      </c>
      <c r="E130" s="114" t="s">
        <v>201</v>
      </c>
      <c r="F130" s="146" t="s">
        <v>201</v>
      </c>
      <c r="G130" s="115" t="s">
        <v>229</v>
      </c>
      <c r="H130" s="116" t="s">
        <v>214</v>
      </c>
      <c r="I130" s="116" t="s">
        <v>215</v>
      </c>
      <c r="J130" s="117">
        <v>42140</v>
      </c>
      <c r="K130" s="114"/>
      <c r="L130" s="118">
        <f t="shared" si="15"/>
        <v>99.9</v>
      </c>
      <c r="M130" s="118">
        <f t="shared" si="15"/>
        <v>99.9</v>
      </c>
      <c r="N130" s="129">
        <f t="shared" si="14"/>
        <v>100</v>
      </c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0"/>
      <c r="AB130" s="130"/>
      <c r="AC130" s="130"/>
      <c r="AD130" s="130"/>
      <c r="AE130" s="130"/>
      <c r="AF130" s="130"/>
      <c r="AG130" s="130"/>
      <c r="AH130" s="130"/>
      <c r="AI130" s="130"/>
      <c r="AJ130" s="130"/>
      <c r="AK130" s="130"/>
      <c r="AL130" s="130"/>
      <c r="AM130" s="130"/>
      <c r="AN130" s="130"/>
      <c r="AO130" s="130"/>
      <c r="AP130" s="130"/>
      <c r="AQ130" s="130"/>
      <c r="AR130" s="130"/>
      <c r="AS130" s="130"/>
      <c r="AT130" s="130"/>
      <c r="AU130" s="130"/>
      <c r="AV130" s="130"/>
      <c r="AW130" s="130"/>
      <c r="AX130" s="130"/>
      <c r="AY130" s="130"/>
      <c r="AZ130" s="130"/>
      <c r="BA130" s="130"/>
      <c r="BB130" s="130"/>
      <c r="BC130" s="130"/>
      <c r="BD130" s="130"/>
      <c r="BE130" s="130"/>
      <c r="BF130" s="130"/>
      <c r="BG130" s="130"/>
      <c r="BH130" s="130"/>
      <c r="BI130" s="130"/>
      <c r="BJ130" s="130"/>
      <c r="BK130" s="130"/>
      <c r="BL130" s="130"/>
      <c r="BM130" s="130"/>
      <c r="BN130" s="130"/>
      <c r="BO130" s="130"/>
      <c r="BP130" s="130"/>
      <c r="BQ130" s="130"/>
      <c r="BR130" s="130"/>
      <c r="BS130" s="130"/>
      <c r="BT130" s="130"/>
      <c r="BU130" s="130"/>
      <c r="BV130" s="130"/>
      <c r="BW130" s="130"/>
      <c r="BX130" s="130"/>
      <c r="BY130" s="130"/>
      <c r="BZ130" s="130"/>
      <c r="CA130" s="130"/>
      <c r="CB130" s="130"/>
      <c r="CC130" s="130"/>
      <c r="CD130" s="130"/>
      <c r="CE130" s="130"/>
      <c r="CF130" s="130"/>
      <c r="CG130" s="130"/>
      <c r="CH130" s="130"/>
      <c r="CI130" s="130"/>
      <c r="CJ130" s="130"/>
      <c r="CK130" s="130"/>
      <c r="CL130" s="130"/>
      <c r="CM130" s="130"/>
      <c r="CN130" s="130"/>
      <c r="CO130" s="130"/>
      <c r="CP130" s="130"/>
      <c r="CQ130" s="130"/>
      <c r="CR130" s="130"/>
      <c r="CS130" s="130"/>
      <c r="CT130" s="130"/>
      <c r="CU130" s="130"/>
      <c r="CV130" s="130"/>
      <c r="CW130" s="130"/>
      <c r="CX130" s="130"/>
      <c r="CY130" s="130"/>
      <c r="CZ130" s="130"/>
      <c r="DA130" s="130"/>
      <c r="DB130" s="130"/>
      <c r="DC130" s="130"/>
      <c r="DD130" s="130"/>
      <c r="DE130" s="130"/>
      <c r="DF130" s="130"/>
      <c r="DG130" s="130"/>
      <c r="DH130" s="130"/>
      <c r="DI130" s="130"/>
      <c r="DJ130" s="130"/>
      <c r="DK130" s="130"/>
      <c r="DL130" s="130"/>
      <c r="DM130" s="130"/>
      <c r="DN130" s="130"/>
      <c r="DO130" s="130"/>
      <c r="DP130" s="130"/>
      <c r="DQ130" s="130"/>
      <c r="DR130" s="130"/>
      <c r="DS130" s="130"/>
      <c r="DT130" s="130"/>
      <c r="DU130" s="130"/>
      <c r="DV130" s="130"/>
      <c r="DW130" s="130"/>
      <c r="DX130" s="130"/>
      <c r="DY130" s="130"/>
      <c r="DZ130" s="130"/>
      <c r="EA130" s="130"/>
      <c r="EB130" s="130"/>
      <c r="EC130" s="130"/>
      <c r="ED130" s="130"/>
      <c r="EE130" s="130"/>
      <c r="EF130" s="130"/>
      <c r="EG130" s="130"/>
      <c r="EH130" s="130"/>
      <c r="EI130" s="130"/>
      <c r="EJ130" s="130"/>
      <c r="EK130" s="130"/>
      <c r="EL130" s="130"/>
      <c r="EM130" s="130"/>
      <c r="EN130" s="130"/>
      <c r="EO130" s="130"/>
      <c r="EP130" s="130"/>
      <c r="EQ130" s="130"/>
    </row>
    <row r="131" spans="1:147" s="131" customFormat="1" ht="33" customHeight="1" x14ac:dyDescent="0.25">
      <c r="C131" s="112" t="s">
        <v>143</v>
      </c>
      <c r="D131" s="152">
        <v>915</v>
      </c>
      <c r="E131" s="114" t="s">
        <v>201</v>
      </c>
      <c r="F131" s="146" t="s">
        <v>201</v>
      </c>
      <c r="G131" s="115">
        <v>89</v>
      </c>
      <c r="H131" s="116">
        <v>1</v>
      </c>
      <c r="I131" s="116" t="s">
        <v>215</v>
      </c>
      <c r="J131" s="117">
        <v>42140</v>
      </c>
      <c r="K131" s="114">
        <v>200</v>
      </c>
      <c r="L131" s="118">
        <f t="shared" si="15"/>
        <v>99.9</v>
      </c>
      <c r="M131" s="118">
        <f t="shared" si="15"/>
        <v>99.9</v>
      </c>
      <c r="N131" s="129">
        <f t="shared" si="14"/>
        <v>100</v>
      </c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0"/>
      <c r="AB131" s="130"/>
      <c r="AC131" s="130"/>
      <c r="AD131" s="130"/>
      <c r="AE131" s="130"/>
      <c r="AF131" s="130"/>
      <c r="AG131" s="130"/>
      <c r="AH131" s="130"/>
      <c r="AI131" s="130"/>
      <c r="AJ131" s="130"/>
      <c r="AK131" s="130"/>
      <c r="AL131" s="130"/>
      <c r="AM131" s="130"/>
      <c r="AN131" s="130"/>
      <c r="AO131" s="130"/>
      <c r="AP131" s="130"/>
      <c r="AQ131" s="130"/>
      <c r="AR131" s="130"/>
      <c r="AS131" s="130"/>
      <c r="AT131" s="130"/>
      <c r="AU131" s="130"/>
      <c r="AV131" s="130"/>
      <c r="AW131" s="130"/>
      <c r="AX131" s="130"/>
      <c r="AY131" s="130"/>
      <c r="AZ131" s="130"/>
      <c r="BA131" s="130"/>
      <c r="BB131" s="130"/>
      <c r="BC131" s="130"/>
      <c r="BD131" s="130"/>
      <c r="BE131" s="130"/>
      <c r="BF131" s="130"/>
      <c r="BG131" s="130"/>
      <c r="BH131" s="130"/>
      <c r="BI131" s="130"/>
      <c r="BJ131" s="130"/>
      <c r="BK131" s="130"/>
      <c r="BL131" s="130"/>
      <c r="BM131" s="130"/>
      <c r="BN131" s="130"/>
      <c r="BO131" s="130"/>
      <c r="BP131" s="130"/>
      <c r="BQ131" s="130"/>
      <c r="BR131" s="130"/>
      <c r="BS131" s="130"/>
      <c r="BT131" s="130"/>
      <c r="BU131" s="130"/>
      <c r="BV131" s="130"/>
      <c r="BW131" s="130"/>
      <c r="BX131" s="130"/>
      <c r="BY131" s="130"/>
      <c r="BZ131" s="130"/>
      <c r="CA131" s="130"/>
      <c r="CB131" s="130"/>
      <c r="CC131" s="130"/>
      <c r="CD131" s="130"/>
      <c r="CE131" s="130"/>
      <c r="CF131" s="130"/>
      <c r="CG131" s="130"/>
      <c r="CH131" s="130"/>
      <c r="CI131" s="130"/>
      <c r="CJ131" s="130"/>
      <c r="CK131" s="130"/>
      <c r="CL131" s="130"/>
      <c r="CM131" s="130"/>
      <c r="CN131" s="130"/>
      <c r="CO131" s="130"/>
      <c r="CP131" s="130"/>
      <c r="CQ131" s="130"/>
      <c r="CR131" s="130"/>
      <c r="CS131" s="130"/>
      <c r="CT131" s="130"/>
      <c r="CU131" s="130"/>
      <c r="CV131" s="130"/>
      <c r="CW131" s="130"/>
      <c r="CX131" s="130"/>
      <c r="CY131" s="130"/>
      <c r="CZ131" s="130"/>
      <c r="DA131" s="130"/>
      <c r="DB131" s="130"/>
      <c r="DC131" s="130"/>
      <c r="DD131" s="130"/>
      <c r="DE131" s="130"/>
      <c r="DF131" s="130"/>
      <c r="DG131" s="130"/>
      <c r="DH131" s="130"/>
      <c r="DI131" s="130"/>
      <c r="DJ131" s="130"/>
      <c r="DK131" s="130"/>
      <c r="DL131" s="130"/>
      <c r="DM131" s="130"/>
      <c r="DN131" s="130"/>
      <c r="DO131" s="130"/>
      <c r="DP131" s="130"/>
      <c r="DQ131" s="130"/>
      <c r="DR131" s="130"/>
      <c r="DS131" s="130"/>
      <c r="DT131" s="130"/>
      <c r="DU131" s="130"/>
      <c r="DV131" s="130"/>
      <c r="DW131" s="130"/>
      <c r="DX131" s="130"/>
      <c r="DY131" s="130"/>
      <c r="DZ131" s="130"/>
      <c r="EA131" s="130"/>
      <c r="EB131" s="130"/>
      <c r="EC131" s="130"/>
      <c r="ED131" s="130"/>
      <c r="EE131" s="130"/>
      <c r="EF131" s="130"/>
      <c r="EG131" s="130"/>
      <c r="EH131" s="130"/>
      <c r="EI131" s="130"/>
      <c r="EJ131" s="130"/>
      <c r="EK131" s="130"/>
      <c r="EL131" s="130"/>
      <c r="EM131" s="130"/>
      <c r="EN131" s="130"/>
      <c r="EO131" s="130"/>
      <c r="EP131" s="130"/>
      <c r="EQ131" s="130"/>
    </row>
    <row r="132" spans="1:147" s="131" customFormat="1" ht="32.25" customHeight="1" x14ac:dyDescent="0.25">
      <c r="C132" s="121" t="s">
        <v>144</v>
      </c>
      <c r="D132" s="152">
        <v>915</v>
      </c>
      <c r="E132" s="114" t="s">
        <v>201</v>
      </c>
      <c r="F132" s="146" t="s">
        <v>201</v>
      </c>
      <c r="G132" s="115">
        <v>89</v>
      </c>
      <c r="H132" s="116">
        <v>1</v>
      </c>
      <c r="I132" s="116" t="s">
        <v>215</v>
      </c>
      <c r="J132" s="117">
        <v>42140</v>
      </c>
      <c r="K132" s="114">
        <v>240</v>
      </c>
      <c r="L132" s="118">
        <v>99.9</v>
      </c>
      <c r="M132" s="118">
        <v>99.9</v>
      </c>
      <c r="N132" s="118">
        <f t="shared" si="14"/>
        <v>100</v>
      </c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0"/>
      <c r="AB132" s="130"/>
      <c r="AC132" s="130"/>
      <c r="AD132" s="130"/>
      <c r="AE132" s="130"/>
      <c r="AF132" s="130"/>
      <c r="AG132" s="130"/>
      <c r="AH132" s="130"/>
      <c r="AI132" s="130"/>
      <c r="AJ132" s="130"/>
      <c r="AK132" s="130"/>
      <c r="AL132" s="130"/>
      <c r="AM132" s="130"/>
      <c r="AN132" s="130"/>
      <c r="AO132" s="130"/>
      <c r="AP132" s="130"/>
      <c r="AQ132" s="130"/>
      <c r="AR132" s="130"/>
      <c r="AS132" s="130"/>
      <c r="AT132" s="130"/>
      <c r="AU132" s="130"/>
      <c r="AV132" s="130"/>
      <c r="AW132" s="130"/>
      <c r="AX132" s="130"/>
      <c r="AY132" s="130"/>
      <c r="AZ132" s="130"/>
      <c r="BA132" s="130"/>
      <c r="BB132" s="130"/>
      <c r="BC132" s="130"/>
      <c r="BD132" s="130"/>
      <c r="BE132" s="130"/>
      <c r="BF132" s="130"/>
      <c r="BG132" s="130"/>
      <c r="BH132" s="130"/>
      <c r="BI132" s="130"/>
      <c r="BJ132" s="130"/>
      <c r="BK132" s="130"/>
      <c r="BL132" s="130"/>
      <c r="BM132" s="130"/>
      <c r="BN132" s="130"/>
      <c r="BO132" s="130"/>
      <c r="BP132" s="130"/>
      <c r="BQ132" s="130"/>
      <c r="BR132" s="130"/>
      <c r="BS132" s="130"/>
      <c r="BT132" s="130"/>
      <c r="BU132" s="130"/>
      <c r="BV132" s="130"/>
      <c r="BW132" s="130"/>
      <c r="BX132" s="130"/>
      <c r="BY132" s="130"/>
      <c r="BZ132" s="130"/>
      <c r="CA132" s="130"/>
      <c r="CB132" s="130"/>
      <c r="CC132" s="130"/>
      <c r="CD132" s="130"/>
      <c r="CE132" s="130"/>
      <c r="CF132" s="130"/>
      <c r="CG132" s="130"/>
      <c r="CH132" s="130"/>
      <c r="CI132" s="130"/>
      <c r="CJ132" s="130"/>
      <c r="CK132" s="130"/>
      <c r="CL132" s="130"/>
      <c r="CM132" s="130"/>
      <c r="CN132" s="130"/>
      <c r="CO132" s="130"/>
      <c r="CP132" s="130"/>
      <c r="CQ132" s="130"/>
      <c r="CR132" s="130"/>
      <c r="CS132" s="130"/>
      <c r="CT132" s="130"/>
      <c r="CU132" s="130"/>
      <c r="CV132" s="130"/>
      <c r="CW132" s="130"/>
      <c r="CX132" s="130"/>
      <c r="CY132" s="130"/>
      <c r="CZ132" s="130"/>
      <c r="DA132" s="130"/>
      <c r="DB132" s="130"/>
      <c r="DC132" s="130"/>
      <c r="DD132" s="130"/>
      <c r="DE132" s="130"/>
      <c r="DF132" s="130"/>
      <c r="DG132" s="130"/>
      <c r="DH132" s="130"/>
      <c r="DI132" s="130"/>
      <c r="DJ132" s="130"/>
      <c r="DK132" s="130"/>
      <c r="DL132" s="130"/>
      <c r="DM132" s="130"/>
      <c r="DN132" s="130"/>
      <c r="DO132" s="130"/>
      <c r="DP132" s="130"/>
      <c r="DQ132" s="130"/>
      <c r="DR132" s="130"/>
      <c r="DS132" s="130"/>
      <c r="DT132" s="130"/>
      <c r="DU132" s="130"/>
      <c r="DV132" s="130"/>
      <c r="DW132" s="130"/>
      <c r="DX132" s="130"/>
      <c r="DY132" s="130"/>
      <c r="DZ132" s="130"/>
      <c r="EA132" s="130"/>
      <c r="EB132" s="130"/>
      <c r="EC132" s="130"/>
      <c r="ED132" s="130"/>
      <c r="EE132" s="130"/>
      <c r="EF132" s="130"/>
      <c r="EG132" s="130"/>
      <c r="EH132" s="130"/>
      <c r="EI132" s="130"/>
      <c r="EJ132" s="130"/>
      <c r="EK132" s="130"/>
      <c r="EL132" s="130"/>
      <c r="EM132" s="130"/>
      <c r="EN132" s="130"/>
      <c r="EO132" s="130"/>
      <c r="EP132" s="130"/>
      <c r="EQ132" s="130"/>
    </row>
    <row r="133" spans="1:147" s="103" customFormat="1" ht="16.5" customHeight="1" x14ac:dyDescent="0.25">
      <c r="A133" s="37"/>
      <c r="B133" s="37"/>
      <c r="C133" s="112" t="s">
        <v>206</v>
      </c>
      <c r="D133" s="152">
        <v>915</v>
      </c>
      <c r="E133" s="114" t="s">
        <v>139</v>
      </c>
      <c r="F133" s="114"/>
      <c r="G133" s="115"/>
      <c r="H133" s="116"/>
      <c r="I133" s="116"/>
      <c r="J133" s="117"/>
      <c r="K133" s="114"/>
      <c r="L133" s="118">
        <f t="shared" ref="L133:M135" si="16">L134</f>
        <v>149.19</v>
      </c>
      <c r="M133" s="118">
        <f t="shared" si="16"/>
        <v>149.19</v>
      </c>
      <c r="N133" s="118">
        <f t="shared" si="14"/>
        <v>100</v>
      </c>
    </row>
    <row r="134" spans="1:147" ht="16.5" customHeight="1" x14ac:dyDescent="0.25">
      <c r="A134" s="153"/>
      <c r="B134" s="153"/>
      <c r="C134" s="112" t="s">
        <v>155</v>
      </c>
      <c r="D134" s="152">
        <v>915</v>
      </c>
      <c r="E134" s="114">
        <v>10</v>
      </c>
      <c r="F134" s="114" t="s">
        <v>186</v>
      </c>
      <c r="G134" s="115" t="s">
        <v>162</v>
      </c>
      <c r="H134" s="116"/>
      <c r="I134" s="116"/>
      <c r="J134" s="117"/>
      <c r="K134" s="114"/>
      <c r="L134" s="118">
        <f t="shared" si="16"/>
        <v>149.19</v>
      </c>
      <c r="M134" s="118">
        <f t="shared" si="16"/>
        <v>149.19</v>
      </c>
      <c r="N134" s="122">
        <f t="shared" si="14"/>
        <v>100</v>
      </c>
    </row>
    <row r="135" spans="1:147" ht="48.75" customHeight="1" x14ac:dyDescent="0.25">
      <c r="A135" s="19"/>
      <c r="B135" s="19"/>
      <c r="C135" s="112" t="s">
        <v>304</v>
      </c>
      <c r="D135" s="152">
        <v>915</v>
      </c>
      <c r="E135" s="114" t="s">
        <v>139</v>
      </c>
      <c r="F135" s="114" t="s">
        <v>186</v>
      </c>
      <c r="G135" s="115" t="s">
        <v>229</v>
      </c>
      <c r="H135" s="116" t="s">
        <v>230</v>
      </c>
      <c r="I135" s="116"/>
      <c r="J135" s="117"/>
      <c r="K135" s="114"/>
      <c r="L135" s="118">
        <f t="shared" si="16"/>
        <v>149.19</v>
      </c>
      <c r="M135" s="118">
        <f t="shared" si="16"/>
        <v>149.19</v>
      </c>
      <c r="N135" s="129">
        <f t="shared" si="14"/>
        <v>100</v>
      </c>
    </row>
    <row r="136" spans="1:147" ht="65.25" customHeight="1" x14ac:dyDescent="0.25">
      <c r="A136" s="19"/>
      <c r="B136" s="19"/>
      <c r="C136" s="112" t="s">
        <v>305</v>
      </c>
      <c r="D136" s="152">
        <v>915</v>
      </c>
      <c r="E136" s="114" t="s">
        <v>139</v>
      </c>
      <c r="F136" s="114" t="s">
        <v>186</v>
      </c>
      <c r="G136" s="115" t="s">
        <v>229</v>
      </c>
      <c r="H136" s="116" t="s">
        <v>214</v>
      </c>
      <c r="I136" s="116"/>
      <c r="J136" s="117"/>
      <c r="K136" s="114"/>
      <c r="L136" s="118">
        <f t="shared" ref="L136:M138" si="17">L137</f>
        <v>149.19</v>
      </c>
      <c r="M136" s="118">
        <f t="shared" si="17"/>
        <v>149.19</v>
      </c>
      <c r="N136" s="129">
        <f t="shared" si="14"/>
        <v>100</v>
      </c>
    </row>
    <row r="137" spans="1:147" ht="33" customHeight="1" x14ac:dyDescent="0.25">
      <c r="A137" s="19"/>
      <c r="B137" s="19"/>
      <c r="C137" s="112" t="s">
        <v>258</v>
      </c>
      <c r="D137" s="152">
        <v>915</v>
      </c>
      <c r="E137" s="114" t="s">
        <v>139</v>
      </c>
      <c r="F137" s="114" t="s">
        <v>186</v>
      </c>
      <c r="G137" s="115">
        <v>89</v>
      </c>
      <c r="H137" s="116">
        <v>1</v>
      </c>
      <c r="I137" s="116" t="s">
        <v>215</v>
      </c>
      <c r="J137" s="117" t="s">
        <v>259</v>
      </c>
      <c r="K137" s="114"/>
      <c r="L137" s="118">
        <f t="shared" si="17"/>
        <v>149.19</v>
      </c>
      <c r="M137" s="118">
        <f t="shared" si="17"/>
        <v>149.19</v>
      </c>
      <c r="N137" s="118">
        <f t="shared" si="14"/>
        <v>100</v>
      </c>
    </row>
    <row r="138" spans="1:147" ht="17.25" customHeight="1" x14ac:dyDescent="0.25">
      <c r="A138" s="19"/>
      <c r="B138" s="19"/>
      <c r="C138" s="112" t="s">
        <v>156</v>
      </c>
      <c r="D138" s="152">
        <v>915</v>
      </c>
      <c r="E138" s="114" t="s">
        <v>139</v>
      </c>
      <c r="F138" s="114" t="s">
        <v>186</v>
      </c>
      <c r="G138" s="115">
        <v>89</v>
      </c>
      <c r="H138" s="116">
        <v>1</v>
      </c>
      <c r="I138" s="116" t="s">
        <v>215</v>
      </c>
      <c r="J138" s="117" t="s">
        <v>259</v>
      </c>
      <c r="K138" s="114">
        <v>300</v>
      </c>
      <c r="L138" s="118">
        <f t="shared" si="17"/>
        <v>149.19</v>
      </c>
      <c r="M138" s="118">
        <f t="shared" si="17"/>
        <v>149.19</v>
      </c>
      <c r="N138" s="129">
        <f t="shared" si="14"/>
        <v>100</v>
      </c>
    </row>
    <row r="139" spans="1:147" ht="16.5" customHeight="1" x14ac:dyDescent="0.25">
      <c r="A139" s="130"/>
      <c r="B139" s="130"/>
      <c r="C139" s="112" t="s">
        <v>157</v>
      </c>
      <c r="D139" s="152">
        <v>915</v>
      </c>
      <c r="E139" s="114" t="s">
        <v>139</v>
      </c>
      <c r="F139" s="114" t="s">
        <v>186</v>
      </c>
      <c r="G139" s="115">
        <v>89</v>
      </c>
      <c r="H139" s="116">
        <v>1</v>
      </c>
      <c r="I139" s="116" t="s">
        <v>215</v>
      </c>
      <c r="J139" s="117" t="s">
        <v>259</v>
      </c>
      <c r="K139" s="114">
        <v>310</v>
      </c>
      <c r="L139" s="118">
        <v>149.19</v>
      </c>
      <c r="M139" s="118">
        <v>149.19</v>
      </c>
      <c r="N139" s="118">
        <f t="shared" si="14"/>
        <v>100</v>
      </c>
    </row>
    <row r="140" spans="1:147" ht="17.25" customHeight="1" x14ac:dyDescent="0.25">
      <c r="A140" s="19"/>
      <c r="B140" s="19"/>
      <c r="C140" s="112" t="s">
        <v>158</v>
      </c>
      <c r="D140" s="152">
        <v>915</v>
      </c>
      <c r="E140" s="114" t="s">
        <v>190</v>
      </c>
      <c r="F140" s="114"/>
      <c r="G140" s="115"/>
      <c r="H140" s="116"/>
      <c r="I140" s="116"/>
      <c r="J140" s="117"/>
      <c r="K140" s="114"/>
      <c r="L140" s="118">
        <f t="shared" ref="L140:M146" si="18">L141</f>
        <v>1.9450000000000001</v>
      </c>
      <c r="M140" s="118">
        <f t="shared" si="18"/>
        <v>1.9450000000000001</v>
      </c>
      <c r="N140" s="122">
        <f t="shared" si="14"/>
        <v>100</v>
      </c>
    </row>
    <row r="141" spans="1:147" s="103" customFormat="1" ht="33" customHeight="1" x14ac:dyDescent="0.25">
      <c r="A141" s="37"/>
      <c r="B141" s="37"/>
      <c r="C141" s="112" t="s">
        <v>260</v>
      </c>
      <c r="D141" s="152">
        <v>915</v>
      </c>
      <c r="E141" s="114" t="s">
        <v>190</v>
      </c>
      <c r="F141" s="114" t="s">
        <v>186</v>
      </c>
      <c r="G141" s="115"/>
      <c r="H141" s="116"/>
      <c r="I141" s="116"/>
      <c r="J141" s="117"/>
      <c r="K141" s="114"/>
      <c r="L141" s="118">
        <f t="shared" si="18"/>
        <v>1.9450000000000001</v>
      </c>
      <c r="M141" s="118">
        <f t="shared" si="18"/>
        <v>1.9450000000000001</v>
      </c>
      <c r="N141" s="118">
        <f t="shared" si="14"/>
        <v>100</v>
      </c>
    </row>
    <row r="142" spans="1:147" ht="48.75" customHeight="1" x14ac:dyDescent="0.25">
      <c r="A142" s="19"/>
      <c r="B142" s="19"/>
      <c r="C142" s="112" t="s">
        <v>304</v>
      </c>
      <c r="D142" s="152">
        <v>915</v>
      </c>
      <c r="E142" s="114" t="s">
        <v>190</v>
      </c>
      <c r="F142" s="114" t="s">
        <v>186</v>
      </c>
      <c r="G142" s="115">
        <v>89</v>
      </c>
      <c r="H142" s="116">
        <v>0</v>
      </c>
      <c r="I142" s="116"/>
      <c r="J142" s="117"/>
      <c r="K142" s="114"/>
      <c r="L142" s="118">
        <f t="shared" si="18"/>
        <v>1.9450000000000001</v>
      </c>
      <c r="M142" s="118">
        <f t="shared" si="18"/>
        <v>1.9450000000000001</v>
      </c>
      <c r="N142" s="122">
        <f t="shared" si="14"/>
        <v>100</v>
      </c>
    </row>
    <row r="143" spans="1:147" ht="63.75" customHeight="1" x14ac:dyDescent="0.25">
      <c r="A143" s="19"/>
      <c r="B143" s="19"/>
      <c r="C143" s="112" t="s">
        <v>305</v>
      </c>
      <c r="D143" s="152">
        <v>915</v>
      </c>
      <c r="E143" s="114" t="s">
        <v>190</v>
      </c>
      <c r="F143" s="114" t="s">
        <v>186</v>
      </c>
      <c r="G143" s="115">
        <v>89</v>
      </c>
      <c r="H143" s="116">
        <v>1</v>
      </c>
      <c r="I143" s="147" t="s">
        <v>215</v>
      </c>
      <c r="J143" s="117"/>
      <c r="K143" s="114"/>
      <c r="L143" s="118">
        <f t="shared" si="18"/>
        <v>1.9450000000000001</v>
      </c>
      <c r="M143" s="118">
        <f t="shared" si="18"/>
        <v>1.9450000000000001</v>
      </c>
      <c r="N143" s="118">
        <f t="shared" si="14"/>
        <v>100</v>
      </c>
    </row>
    <row r="144" spans="1:147" ht="15.75" hidden="1" customHeight="1" x14ac:dyDescent="0.25">
      <c r="A144" s="19"/>
      <c r="B144" s="19"/>
      <c r="C144" s="112" t="s">
        <v>216</v>
      </c>
      <c r="D144" s="152">
        <v>915</v>
      </c>
      <c r="E144" s="114" t="s">
        <v>190</v>
      </c>
      <c r="F144" s="114" t="s">
        <v>186</v>
      </c>
      <c r="G144" s="115">
        <v>89</v>
      </c>
      <c r="H144" s="116">
        <v>1</v>
      </c>
      <c r="I144" s="147" t="s">
        <v>215</v>
      </c>
      <c r="J144" s="117">
        <v>41000</v>
      </c>
      <c r="K144" s="114"/>
      <c r="L144" s="118">
        <f t="shared" si="18"/>
        <v>1.9450000000000001</v>
      </c>
      <c r="M144" s="118">
        <f t="shared" si="18"/>
        <v>1.9450000000000001</v>
      </c>
      <c r="N144" s="122">
        <f t="shared" si="14"/>
        <v>100</v>
      </c>
    </row>
    <row r="145" spans="1:14" ht="16.5" customHeight="1" x14ac:dyDescent="0.25">
      <c r="A145" s="19"/>
      <c r="B145" s="19"/>
      <c r="C145" s="112" t="s">
        <v>261</v>
      </c>
      <c r="D145" s="152">
        <v>915</v>
      </c>
      <c r="E145" s="114" t="s">
        <v>190</v>
      </c>
      <c r="F145" s="114" t="s">
        <v>186</v>
      </c>
      <c r="G145" s="115">
        <v>89</v>
      </c>
      <c r="H145" s="116">
        <v>1</v>
      </c>
      <c r="I145" s="147" t="s">
        <v>215</v>
      </c>
      <c r="J145" s="117">
        <v>41240</v>
      </c>
      <c r="K145" s="114"/>
      <c r="L145" s="118">
        <f t="shared" si="18"/>
        <v>1.9450000000000001</v>
      </c>
      <c r="M145" s="118">
        <f t="shared" si="18"/>
        <v>1.9450000000000001</v>
      </c>
      <c r="N145" s="129">
        <f t="shared" si="14"/>
        <v>100</v>
      </c>
    </row>
    <row r="146" spans="1:14" ht="32.450000000000003" customHeight="1" x14ac:dyDescent="0.25">
      <c r="A146" s="19"/>
      <c r="B146" s="19"/>
      <c r="C146" s="112" t="s">
        <v>158</v>
      </c>
      <c r="D146" s="152">
        <v>915</v>
      </c>
      <c r="E146" s="114" t="s">
        <v>190</v>
      </c>
      <c r="F146" s="114" t="s">
        <v>186</v>
      </c>
      <c r="G146" s="115">
        <v>89</v>
      </c>
      <c r="H146" s="116">
        <v>1</v>
      </c>
      <c r="I146" s="147" t="s">
        <v>215</v>
      </c>
      <c r="J146" s="117">
        <v>41240</v>
      </c>
      <c r="K146" s="154">
        <v>700</v>
      </c>
      <c r="L146" s="129">
        <f t="shared" si="18"/>
        <v>1.9450000000000001</v>
      </c>
      <c r="M146" s="129">
        <f t="shared" si="18"/>
        <v>1.9450000000000001</v>
      </c>
      <c r="N146" s="118">
        <f t="shared" si="14"/>
        <v>100</v>
      </c>
    </row>
    <row r="147" spans="1:14" ht="16.5" customHeight="1" thickBot="1" x14ac:dyDescent="0.3">
      <c r="A147" s="19"/>
      <c r="B147" s="19"/>
      <c r="C147" s="112" t="s">
        <v>159</v>
      </c>
      <c r="D147" s="152">
        <v>915</v>
      </c>
      <c r="E147" s="114" t="s">
        <v>190</v>
      </c>
      <c r="F147" s="155" t="s">
        <v>186</v>
      </c>
      <c r="G147" s="115">
        <v>89</v>
      </c>
      <c r="H147" s="156">
        <v>1</v>
      </c>
      <c r="I147" s="157" t="s">
        <v>215</v>
      </c>
      <c r="J147" s="148">
        <v>41240</v>
      </c>
      <c r="K147" s="154" t="s">
        <v>262</v>
      </c>
      <c r="L147" s="129">
        <v>1.9450000000000001</v>
      </c>
      <c r="M147" s="129">
        <v>1.9450000000000001</v>
      </c>
      <c r="N147" s="158">
        <f t="shared" si="14"/>
        <v>100</v>
      </c>
    </row>
    <row r="148" spans="1:14" x14ac:dyDescent="0.2">
      <c r="C148" s="159"/>
      <c r="D148" s="159"/>
      <c r="E148" s="160"/>
      <c r="G148" s="160"/>
      <c r="H148" s="160"/>
      <c r="I148" s="160"/>
      <c r="J148" s="160"/>
      <c r="K148" s="160"/>
      <c r="L148" s="161"/>
      <c r="M148" s="161"/>
      <c r="N148" s="161"/>
    </row>
  </sheetData>
  <mergeCells count="16">
    <mergeCell ref="D7:N7"/>
    <mergeCell ref="C9:N9"/>
    <mergeCell ref="K10:L10"/>
    <mergeCell ref="C1:L1"/>
    <mergeCell ref="D2:N2"/>
    <mergeCell ref="D3:N3"/>
    <mergeCell ref="D4:N4"/>
    <mergeCell ref="D5:N5"/>
    <mergeCell ref="L6:N6"/>
    <mergeCell ref="K11:K12"/>
    <mergeCell ref="L11:N11"/>
    <mergeCell ref="C11:C12"/>
    <mergeCell ref="D11:D12"/>
    <mergeCell ref="E11:E12"/>
    <mergeCell ref="F11:F12"/>
    <mergeCell ref="G11:J12"/>
  </mergeCells>
  <conditionalFormatting sqref="C124 C121 C90">
    <cfRule type="expression" dxfId="15" priority="7" stopIfTrue="1">
      <formula>$H90=""</formula>
    </cfRule>
    <cfRule type="expression" dxfId="14" priority="8" stopIfTrue="1">
      <formula>AND($I90="",$H90&lt;&gt;"")</formula>
    </cfRule>
  </conditionalFormatting>
  <conditionalFormatting sqref="H41 K23 K35">
    <cfRule type="expression" dxfId="13" priority="11" stopIfTrue="1">
      <formula>$I23=""</formula>
    </cfRule>
    <cfRule type="expression" dxfId="12" priority="12" stopIfTrue="1">
      <formula>AND($K23="",$I23&lt;&gt;"")</formula>
    </cfRule>
  </conditionalFormatting>
  <conditionalFormatting sqref="C159:G160 A164:D164 G161:G164 C90">
    <cfRule type="expression" dxfId="11" priority="13" stopIfTrue="1">
      <formula>$F90=""</formula>
    </cfRule>
    <cfRule type="expression" dxfId="10" priority="14" stopIfTrue="1">
      <formula>AND($G90="",$F90&lt;&gt;"")</formula>
    </cfRule>
  </conditionalFormatting>
  <conditionalFormatting sqref="J42:K42 C65 F35 F23 C59 C47 C32 C92 C99 C102 C108 C114:C117 C120 C123 C126 C85 C82:C83 C80 J38:M41 E38:F41">
    <cfRule type="expression" dxfId="9" priority="15" stopIfTrue="1">
      <formula>$H23=""</formula>
    </cfRule>
    <cfRule type="expression" dxfId="8" priority="16" stopIfTrue="1">
      <formula>AND($J23="",$H23&lt;&gt;"")</formula>
    </cfRule>
  </conditionalFormatting>
  <conditionalFormatting sqref="A14:G14">
    <cfRule type="expression" dxfId="7" priority="17" stopIfTrue="1">
      <formula>#REF!=""</formula>
    </cfRule>
    <cfRule type="expression" dxfId="6" priority="18" stopIfTrue="1">
      <formula>$C14&lt;&gt;""</formula>
    </cfRule>
  </conditionalFormatting>
  <conditionalFormatting sqref="C132">
    <cfRule type="expression" dxfId="5" priority="19" stopIfTrue="1">
      <formula>$G132=""</formula>
    </cfRule>
    <cfRule type="expression" dxfId="4" priority="20" stopIfTrue="1">
      <formula>AND($I132="",$G132&lt;&gt;"")</formula>
    </cfRule>
  </conditionalFormatting>
  <conditionalFormatting sqref="C79">
    <cfRule type="expression" dxfId="3" priority="1" stopIfTrue="1">
      <formula>$H79=""</formula>
    </cfRule>
    <cfRule type="expression" dxfId="2" priority="2" stopIfTrue="1">
      <formula>AND($J79="",$H79&lt;&gt;"")</formula>
    </cfRule>
  </conditionalFormatting>
  <pageMargins left="0.59055118110236227" right="0" top="0.39370078740157483" bottom="0" header="0" footer="0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abSelected="1" view="pageBreakPreview" zoomScaleNormal="100" zoomScaleSheetLayoutView="100" workbookViewId="0">
      <selection activeCell="C32" sqref="C32"/>
    </sheetView>
  </sheetViews>
  <sheetFormatPr defaultRowHeight="12.75" x14ac:dyDescent="0.2"/>
  <cols>
    <col min="1" max="1" width="0.5703125" style="179" customWidth="1"/>
    <col min="2" max="2" width="28.42578125" style="179" customWidth="1"/>
    <col min="3" max="3" width="58.140625" style="179" customWidth="1"/>
    <col min="4" max="4" width="11.28515625" style="179" customWidth="1"/>
    <col min="5" max="5" width="9.85546875" style="179" bestFit="1" customWidth="1"/>
    <col min="6" max="6" width="11.28515625" style="179" customWidth="1"/>
    <col min="7" max="256" width="9.140625" style="179"/>
    <col min="257" max="257" width="1.42578125" style="179" customWidth="1"/>
    <col min="258" max="258" width="28.42578125" style="179" customWidth="1"/>
    <col min="259" max="259" width="69" style="179" customWidth="1"/>
    <col min="260" max="260" width="11.28515625" style="179" customWidth="1"/>
    <col min="261" max="261" width="9.85546875" style="179" bestFit="1" customWidth="1"/>
    <col min="262" max="262" width="11.28515625" style="179" customWidth="1"/>
    <col min="263" max="512" width="9.140625" style="179"/>
    <col min="513" max="513" width="1.42578125" style="179" customWidth="1"/>
    <col min="514" max="514" width="28.42578125" style="179" customWidth="1"/>
    <col min="515" max="515" width="69" style="179" customWidth="1"/>
    <col min="516" max="516" width="11.28515625" style="179" customWidth="1"/>
    <col min="517" max="517" width="9.85546875" style="179" bestFit="1" customWidth="1"/>
    <col min="518" max="518" width="11.28515625" style="179" customWidth="1"/>
    <col min="519" max="768" width="9.140625" style="179"/>
    <col min="769" max="769" width="1.42578125" style="179" customWidth="1"/>
    <col min="770" max="770" width="28.42578125" style="179" customWidth="1"/>
    <col min="771" max="771" width="69" style="179" customWidth="1"/>
    <col min="772" max="772" width="11.28515625" style="179" customWidth="1"/>
    <col min="773" max="773" width="9.85546875" style="179" bestFit="1" customWidth="1"/>
    <col min="774" max="774" width="11.28515625" style="179" customWidth="1"/>
    <col min="775" max="1024" width="9.140625" style="179"/>
    <col min="1025" max="1025" width="1.42578125" style="179" customWidth="1"/>
    <col min="1026" max="1026" width="28.42578125" style="179" customWidth="1"/>
    <col min="1027" max="1027" width="69" style="179" customWidth="1"/>
    <col min="1028" max="1028" width="11.28515625" style="179" customWidth="1"/>
    <col min="1029" max="1029" width="9.85546875" style="179" bestFit="1" customWidth="1"/>
    <col min="1030" max="1030" width="11.28515625" style="179" customWidth="1"/>
    <col min="1031" max="1280" width="9.140625" style="179"/>
    <col min="1281" max="1281" width="1.42578125" style="179" customWidth="1"/>
    <col min="1282" max="1282" width="28.42578125" style="179" customWidth="1"/>
    <col min="1283" max="1283" width="69" style="179" customWidth="1"/>
    <col min="1284" max="1284" width="11.28515625" style="179" customWidth="1"/>
    <col min="1285" max="1285" width="9.85546875" style="179" bestFit="1" customWidth="1"/>
    <col min="1286" max="1286" width="11.28515625" style="179" customWidth="1"/>
    <col min="1287" max="1536" width="9.140625" style="179"/>
    <col min="1537" max="1537" width="1.42578125" style="179" customWidth="1"/>
    <col min="1538" max="1538" width="28.42578125" style="179" customWidth="1"/>
    <col min="1539" max="1539" width="69" style="179" customWidth="1"/>
    <col min="1540" max="1540" width="11.28515625" style="179" customWidth="1"/>
    <col min="1541" max="1541" width="9.85546875" style="179" bestFit="1" customWidth="1"/>
    <col min="1542" max="1542" width="11.28515625" style="179" customWidth="1"/>
    <col min="1543" max="1792" width="9.140625" style="179"/>
    <col min="1793" max="1793" width="1.42578125" style="179" customWidth="1"/>
    <col min="1794" max="1794" width="28.42578125" style="179" customWidth="1"/>
    <col min="1795" max="1795" width="69" style="179" customWidth="1"/>
    <col min="1796" max="1796" width="11.28515625" style="179" customWidth="1"/>
    <col min="1797" max="1797" width="9.85546875" style="179" bestFit="1" customWidth="1"/>
    <col min="1798" max="1798" width="11.28515625" style="179" customWidth="1"/>
    <col min="1799" max="2048" width="9.140625" style="179"/>
    <col min="2049" max="2049" width="1.42578125" style="179" customWidth="1"/>
    <col min="2050" max="2050" width="28.42578125" style="179" customWidth="1"/>
    <col min="2051" max="2051" width="69" style="179" customWidth="1"/>
    <col min="2052" max="2052" width="11.28515625" style="179" customWidth="1"/>
    <col min="2053" max="2053" width="9.85546875" style="179" bestFit="1" customWidth="1"/>
    <col min="2054" max="2054" width="11.28515625" style="179" customWidth="1"/>
    <col min="2055" max="2304" width="9.140625" style="179"/>
    <col min="2305" max="2305" width="1.42578125" style="179" customWidth="1"/>
    <col min="2306" max="2306" width="28.42578125" style="179" customWidth="1"/>
    <col min="2307" max="2307" width="69" style="179" customWidth="1"/>
    <col min="2308" max="2308" width="11.28515625" style="179" customWidth="1"/>
    <col min="2309" max="2309" width="9.85546875" style="179" bestFit="1" customWidth="1"/>
    <col min="2310" max="2310" width="11.28515625" style="179" customWidth="1"/>
    <col min="2311" max="2560" width="9.140625" style="179"/>
    <col min="2561" max="2561" width="1.42578125" style="179" customWidth="1"/>
    <col min="2562" max="2562" width="28.42578125" style="179" customWidth="1"/>
    <col min="2563" max="2563" width="69" style="179" customWidth="1"/>
    <col min="2564" max="2564" width="11.28515625" style="179" customWidth="1"/>
    <col min="2565" max="2565" width="9.85546875" style="179" bestFit="1" customWidth="1"/>
    <col min="2566" max="2566" width="11.28515625" style="179" customWidth="1"/>
    <col min="2567" max="2816" width="9.140625" style="179"/>
    <col min="2817" max="2817" width="1.42578125" style="179" customWidth="1"/>
    <col min="2818" max="2818" width="28.42578125" style="179" customWidth="1"/>
    <col min="2819" max="2819" width="69" style="179" customWidth="1"/>
    <col min="2820" max="2820" width="11.28515625" style="179" customWidth="1"/>
    <col min="2821" max="2821" width="9.85546875" style="179" bestFit="1" customWidth="1"/>
    <col min="2822" max="2822" width="11.28515625" style="179" customWidth="1"/>
    <col min="2823" max="3072" width="9.140625" style="179"/>
    <col min="3073" max="3073" width="1.42578125" style="179" customWidth="1"/>
    <col min="3074" max="3074" width="28.42578125" style="179" customWidth="1"/>
    <col min="3075" max="3075" width="69" style="179" customWidth="1"/>
    <col min="3076" max="3076" width="11.28515625" style="179" customWidth="1"/>
    <col min="3077" max="3077" width="9.85546875" style="179" bestFit="1" customWidth="1"/>
    <col min="3078" max="3078" width="11.28515625" style="179" customWidth="1"/>
    <col min="3079" max="3328" width="9.140625" style="179"/>
    <col min="3329" max="3329" width="1.42578125" style="179" customWidth="1"/>
    <col min="3330" max="3330" width="28.42578125" style="179" customWidth="1"/>
    <col min="3331" max="3331" width="69" style="179" customWidth="1"/>
    <col min="3332" max="3332" width="11.28515625" style="179" customWidth="1"/>
    <col min="3333" max="3333" width="9.85546875" style="179" bestFit="1" customWidth="1"/>
    <col min="3334" max="3334" width="11.28515625" style="179" customWidth="1"/>
    <col min="3335" max="3584" width="9.140625" style="179"/>
    <col min="3585" max="3585" width="1.42578125" style="179" customWidth="1"/>
    <col min="3586" max="3586" width="28.42578125" style="179" customWidth="1"/>
    <col min="3587" max="3587" width="69" style="179" customWidth="1"/>
    <col min="3588" max="3588" width="11.28515625" style="179" customWidth="1"/>
    <col min="3589" max="3589" width="9.85546875" style="179" bestFit="1" customWidth="1"/>
    <col min="3590" max="3590" width="11.28515625" style="179" customWidth="1"/>
    <col min="3591" max="3840" width="9.140625" style="179"/>
    <col min="3841" max="3841" width="1.42578125" style="179" customWidth="1"/>
    <col min="3842" max="3842" width="28.42578125" style="179" customWidth="1"/>
    <col min="3843" max="3843" width="69" style="179" customWidth="1"/>
    <col min="3844" max="3844" width="11.28515625" style="179" customWidth="1"/>
    <col min="3845" max="3845" width="9.85546875" style="179" bestFit="1" customWidth="1"/>
    <col min="3846" max="3846" width="11.28515625" style="179" customWidth="1"/>
    <col min="3847" max="4096" width="9.140625" style="179"/>
    <col min="4097" max="4097" width="1.42578125" style="179" customWidth="1"/>
    <col min="4098" max="4098" width="28.42578125" style="179" customWidth="1"/>
    <col min="4099" max="4099" width="69" style="179" customWidth="1"/>
    <col min="4100" max="4100" width="11.28515625" style="179" customWidth="1"/>
    <col min="4101" max="4101" width="9.85546875" style="179" bestFit="1" customWidth="1"/>
    <col min="4102" max="4102" width="11.28515625" style="179" customWidth="1"/>
    <col min="4103" max="4352" width="9.140625" style="179"/>
    <col min="4353" max="4353" width="1.42578125" style="179" customWidth="1"/>
    <col min="4354" max="4354" width="28.42578125" style="179" customWidth="1"/>
    <col min="4355" max="4355" width="69" style="179" customWidth="1"/>
    <col min="4356" max="4356" width="11.28515625" style="179" customWidth="1"/>
    <col min="4357" max="4357" width="9.85546875" style="179" bestFit="1" customWidth="1"/>
    <col min="4358" max="4358" width="11.28515625" style="179" customWidth="1"/>
    <col min="4359" max="4608" width="9.140625" style="179"/>
    <col min="4609" max="4609" width="1.42578125" style="179" customWidth="1"/>
    <col min="4610" max="4610" width="28.42578125" style="179" customWidth="1"/>
    <col min="4611" max="4611" width="69" style="179" customWidth="1"/>
    <col min="4612" max="4612" width="11.28515625" style="179" customWidth="1"/>
    <col min="4613" max="4613" width="9.85546875" style="179" bestFit="1" customWidth="1"/>
    <col min="4614" max="4614" width="11.28515625" style="179" customWidth="1"/>
    <col min="4615" max="4864" width="9.140625" style="179"/>
    <col min="4865" max="4865" width="1.42578125" style="179" customWidth="1"/>
    <col min="4866" max="4866" width="28.42578125" style="179" customWidth="1"/>
    <col min="4867" max="4867" width="69" style="179" customWidth="1"/>
    <col min="4868" max="4868" width="11.28515625" style="179" customWidth="1"/>
    <col min="4869" max="4869" width="9.85546875" style="179" bestFit="1" customWidth="1"/>
    <col min="4870" max="4870" width="11.28515625" style="179" customWidth="1"/>
    <col min="4871" max="5120" width="9.140625" style="179"/>
    <col min="5121" max="5121" width="1.42578125" style="179" customWidth="1"/>
    <col min="5122" max="5122" width="28.42578125" style="179" customWidth="1"/>
    <col min="5123" max="5123" width="69" style="179" customWidth="1"/>
    <col min="5124" max="5124" width="11.28515625" style="179" customWidth="1"/>
    <col min="5125" max="5125" width="9.85546875" style="179" bestFit="1" customWidth="1"/>
    <col min="5126" max="5126" width="11.28515625" style="179" customWidth="1"/>
    <col min="5127" max="5376" width="9.140625" style="179"/>
    <col min="5377" max="5377" width="1.42578125" style="179" customWidth="1"/>
    <col min="5378" max="5378" width="28.42578125" style="179" customWidth="1"/>
    <col min="5379" max="5379" width="69" style="179" customWidth="1"/>
    <col min="5380" max="5380" width="11.28515625" style="179" customWidth="1"/>
    <col min="5381" max="5381" width="9.85546875" style="179" bestFit="1" customWidth="1"/>
    <col min="5382" max="5382" width="11.28515625" style="179" customWidth="1"/>
    <col min="5383" max="5632" width="9.140625" style="179"/>
    <col min="5633" max="5633" width="1.42578125" style="179" customWidth="1"/>
    <col min="5634" max="5634" width="28.42578125" style="179" customWidth="1"/>
    <col min="5635" max="5635" width="69" style="179" customWidth="1"/>
    <col min="5636" max="5636" width="11.28515625" style="179" customWidth="1"/>
    <col min="5637" max="5637" width="9.85546875" style="179" bestFit="1" customWidth="1"/>
    <col min="5638" max="5638" width="11.28515625" style="179" customWidth="1"/>
    <col min="5639" max="5888" width="9.140625" style="179"/>
    <col min="5889" max="5889" width="1.42578125" style="179" customWidth="1"/>
    <col min="5890" max="5890" width="28.42578125" style="179" customWidth="1"/>
    <col min="5891" max="5891" width="69" style="179" customWidth="1"/>
    <col min="5892" max="5892" width="11.28515625" style="179" customWidth="1"/>
    <col min="5893" max="5893" width="9.85546875" style="179" bestFit="1" customWidth="1"/>
    <col min="5894" max="5894" width="11.28515625" style="179" customWidth="1"/>
    <col min="5895" max="6144" width="9.140625" style="179"/>
    <col min="6145" max="6145" width="1.42578125" style="179" customWidth="1"/>
    <col min="6146" max="6146" width="28.42578125" style="179" customWidth="1"/>
    <col min="6147" max="6147" width="69" style="179" customWidth="1"/>
    <col min="6148" max="6148" width="11.28515625" style="179" customWidth="1"/>
    <col min="6149" max="6149" width="9.85546875" style="179" bestFit="1" customWidth="1"/>
    <col min="6150" max="6150" width="11.28515625" style="179" customWidth="1"/>
    <col min="6151" max="6400" width="9.140625" style="179"/>
    <col min="6401" max="6401" width="1.42578125" style="179" customWidth="1"/>
    <col min="6402" max="6402" width="28.42578125" style="179" customWidth="1"/>
    <col min="6403" max="6403" width="69" style="179" customWidth="1"/>
    <col min="6404" max="6404" width="11.28515625" style="179" customWidth="1"/>
    <col min="6405" max="6405" width="9.85546875" style="179" bestFit="1" customWidth="1"/>
    <col min="6406" max="6406" width="11.28515625" style="179" customWidth="1"/>
    <col min="6407" max="6656" width="9.140625" style="179"/>
    <col min="6657" max="6657" width="1.42578125" style="179" customWidth="1"/>
    <col min="6658" max="6658" width="28.42578125" style="179" customWidth="1"/>
    <col min="6659" max="6659" width="69" style="179" customWidth="1"/>
    <col min="6660" max="6660" width="11.28515625" style="179" customWidth="1"/>
    <col min="6661" max="6661" width="9.85546875" style="179" bestFit="1" customWidth="1"/>
    <col min="6662" max="6662" width="11.28515625" style="179" customWidth="1"/>
    <col min="6663" max="6912" width="9.140625" style="179"/>
    <col min="6913" max="6913" width="1.42578125" style="179" customWidth="1"/>
    <col min="6914" max="6914" width="28.42578125" style="179" customWidth="1"/>
    <col min="6915" max="6915" width="69" style="179" customWidth="1"/>
    <col min="6916" max="6916" width="11.28515625" style="179" customWidth="1"/>
    <col min="6917" max="6917" width="9.85546875" style="179" bestFit="1" customWidth="1"/>
    <col min="6918" max="6918" width="11.28515625" style="179" customWidth="1"/>
    <col min="6919" max="7168" width="9.140625" style="179"/>
    <col min="7169" max="7169" width="1.42578125" style="179" customWidth="1"/>
    <col min="7170" max="7170" width="28.42578125" style="179" customWidth="1"/>
    <col min="7171" max="7171" width="69" style="179" customWidth="1"/>
    <col min="7172" max="7172" width="11.28515625" style="179" customWidth="1"/>
    <col min="7173" max="7173" width="9.85546875" style="179" bestFit="1" customWidth="1"/>
    <col min="7174" max="7174" width="11.28515625" style="179" customWidth="1"/>
    <col min="7175" max="7424" width="9.140625" style="179"/>
    <col min="7425" max="7425" width="1.42578125" style="179" customWidth="1"/>
    <col min="7426" max="7426" width="28.42578125" style="179" customWidth="1"/>
    <col min="7427" max="7427" width="69" style="179" customWidth="1"/>
    <col min="7428" max="7428" width="11.28515625" style="179" customWidth="1"/>
    <col min="7429" max="7429" width="9.85546875" style="179" bestFit="1" customWidth="1"/>
    <col min="7430" max="7430" width="11.28515625" style="179" customWidth="1"/>
    <col min="7431" max="7680" width="9.140625" style="179"/>
    <col min="7681" max="7681" width="1.42578125" style="179" customWidth="1"/>
    <col min="7682" max="7682" width="28.42578125" style="179" customWidth="1"/>
    <col min="7683" max="7683" width="69" style="179" customWidth="1"/>
    <col min="7684" max="7684" width="11.28515625" style="179" customWidth="1"/>
    <col min="7685" max="7685" width="9.85546875" style="179" bestFit="1" customWidth="1"/>
    <col min="7686" max="7686" width="11.28515625" style="179" customWidth="1"/>
    <col min="7687" max="7936" width="9.140625" style="179"/>
    <col min="7937" max="7937" width="1.42578125" style="179" customWidth="1"/>
    <col min="7938" max="7938" width="28.42578125" style="179" customWidth="1"/>
    <col min="7939" max="7939" width="69" style="179" customWidth="1"/>
    <col min="7940" max="7940" width="11.28515625" style="179" customWidth="1"/>
    <col min="7941" max="7941" width="9.85546875" style="179" bestFit="1" customWidth="1"/>
    <col min="7942" max="7942" width="11.28515625" style="179" customWidth="1"/>
    <col min="7943" max="8192" width="9.140625" style="179"/>
    <col min="8193" max="8193" width="1.42578125" style="179" customWidth="1"/>
    <col min="8194" max="8194" width="28.42578125" style="179" customWidth="1"/>
    <col min="8195" max="8195" width="69" style="179" customWidth="1"/>
    <col min="8196" max="8196" width="11.28515625" style="179" customWidth="1"/>
    <col min="8197" max="8197" width="9.85546875" style="179" bestFit="1" customWidth="1"/>
    <col min="8198" max="8198" width="11.28515625" style="179" customWidth="1"/>
    <col min="8199" max="8448" width="9.140625" style="179"/>
    <col min="8449" max="8449" width="1.42578125" style="179" customWidth="1"/>
    <col min="8450" max="8450" width="28.42578125" style="179" customWidth="1"/>
    <col min="8451" max="8451" width="69" style="179" customWidth="1"/>
    <col min="8452" max="8452" width="11.28515625" style="179" customWidth="1"/>
    <col min="8453" max="8453" width="9.85546875" style="179" bestFit="1" customWidth="1"/>
    <col min="8454" max="8454" width="11.28515625" style="179" customWidth="1"/>
    <col min="8455" max="8704" width="9.140625" style="179"/>
    <col min="8705" max="8705" width="1.42578125" style="179" customWidth="1"/>
    <col min="8706" max="8706" width="28.42578125" style="179" customWidth="1"/>
    <col min="8707" max="8707" width="69" style="179" customWidth="1"/>
    <col min="8708" max="8708" width="11.28515625" style="179" customWidth="1"/>
    <col min="8709" max="8709" width="9.85546875" style="179" bestFit="1" customWidth="1"/>
    <col min="8710" max="8710" width="11.28515625" style="179" customWidth="1"/>
    <col min="8711" max="8960" width="9.140625" style="179"/>
    <col min="8961" max="8961" width="1.42578125" style="179" customWidth="1"/>
    <col min="8962" max="8962" width="28.42578125" style="179" customWidth="1"/>
    <col min="8963" max="8963" width="69" style="179" customWidth="1"/>
    <col min="8964" max="8964" width="11.28515625" style="179" customWidth="1"/>
    <col min="8965" max="8965" width="9.85546875" style="179" bestFit="1" customWidth="1"/>
    <col min="8966" max="8966" width="11.28515625" style="179" customWidth="1"/>
    <col min="8967" max="9216" width="9.140625" style="179"/>
    <col min="9217" max="9217" width="1.42578125" style="179" customWidth="1"/>
    <col min="9218" max="9218" width="28.42578125" style="179" customWidth="1"/>
    <col min="9219" max="9219" width="69" style="179" customWidth="1"/>
    <col min="9220" max="9220" width="11.28515625" style="179" customWidth="1"/>
    <col min="9221" max="9221" width="9.85546875" style="179" bestFit="1" customWidth="1"/>
    <col min="9222" max="9222" width="11.28515625" style="179" customWidth="1"/>
    <col min="9223" max="9472" width="9.140625" style="179"/>
    <col min="9473" max="9473" width="1.42578125" style="179" customWidth="1"/>
    <col min="9474" max="9474" width="28.42578125" style="179" customWidth="1"/>
    <col min="9475" max="9475" width="69" style="179" customWidth="1"/>
    <col min="9476" max="9476" width="11.28515625" style="179" customWidth="1"/>
    <col min="9477" max="9477" width="9.85546875" style="179" bestFit="1" customWidth="1"/>
    <col min="9478" max="9478" width="11.28515625" style="179" customWidth="1"/>
    <col min="9479" max="9728" width="9.140625" style="179"/>
    <col min="9729" max="9729" width="1.42578125" style="179" customWidth="1"/>
    <col min="9730" max="9730" width="28.42578125" style="179" customWidth="1"/>
    <col min="9731" max="9731" width="69" style="179" customWidth="1"/>
    <col min="9732" max="9732" width="11.28515625" style="179" customWidth="1"/>
    <col min="9733" max="9733" width="9.85546875" style="179" bestFit="1" customWidth="1"/>
    <col min="9734" max="9734" width="11.28515625" style="179" customWidth="1"/>
    <col min="9735" max="9984" width="9.140625" style="179"/>
    <col min="9985" max="9985" width="1.42578125" style="179" customWidth="1"/>
    <col min="9986" max="9986" width="28.42578125" style="179" customWidth="1"/>
    <col min="9987" max="9987" width="69" style="179" customWidth="1"/>
    <col min="9988" max="9988" width="11.28515625" style="179" customWidth="1"/>
    <col min="9989" max="9989" width="9.85546875" style="179" bestFit="1" customWidth="1"/>
    <col min="9990" max="9990" width="11.28515625" style="179" customWidth="1"/>
    <col min="9991" max="10240" width="9.140625" style="179"/>
    <col min="10241" max="10241" width="1.42578125" style="179" customWidth="1"/>
    <col min="10242" max="10242" width="28.42578125" style="179" customWidth="1"/>
    <col min="10243" max="10243" width="69" style="179" customWidth="1"/>
    <col min="10244" max="10244" width="11.28515625" style="179" customWidth="1"/>
    <col min="10245" max="10245" width="9.85546875" style="179" bestFit="1" customWidth="1"/>
    <col min="10246" max="10246" width="11.28515625" style="179" customWidth="1"/>
    <col min="10247" max="10496" width="9.140625" style="179"/>
    <col min="10497" max="10497" width="1.42578125" style="179" customWidth="1"/>
    <col min="10498" max="10498" width="28.42578125" style="179" customWidth="1"/>
    <col min="10499" max="10499" width="69" style="179" customWidth="1"/>
    <col min="10500" max="10500" width="11.28515625" style="179" customWidth="1"/>
    <col min="10501" max="10501" width="9.85546875" style="179" bestFit="1" customWidth="1"/>
    <col min="10502" max="10502" width="11.28515625" style="179" customWidth="1"/>
    <col min="10503" max="10752" width="9.140625" style="179"/>
    <col min="10753" max="10753" width="1.42578125" style="179" customWidth="1"/>
    <col min="10754" max="10754" width="28.42578125" style="179" customWidth="1"/>
    <col min="10755" max="10755" width="69" style="179" customWidth="1"/>
    <col min="10756" max="10756" width="11.28515625" style="179" customWidth="1"/>
    <col min="10757" max="10757" width="9.85546875" style="179" bestFit="1" customWidth="1"/>
    <col min="10758" max="10758" width="11.28515625" style="179" customWidth="1"/>
    <col min="10759" max="11008" width="9.140625" style="179"/>
    <col min="11009" max="11009" width="1.42578125" style="179" customWidth="1"/>
    <col min="11010" max="11010" width="28.42578125" style="179" customWidth="1"/>
    <col min="11011" max="11011" width="69" style="179" customWidth="1"/>
    <col min="11012" max="11012" width="11.28515625" style="179" customWidth="1"/>
    <col min="11013" max="11013" width="9.85546875" style="179" bestFit="1" customWidth="1"/>
    <col min="11014" max="11014" width="11.28515625" style="179" customWidth="1"/>
    <col min="11015" max="11264" width="9.140625" style="179"/>
    <col min="11265" max="11265" width="1.42578125" style="179" customWidth="1"/>
    <col min="11266" max="11266" width="28.42578125" style="179" customWidth="1"/>
    <col min="11267" max="11267" width="69" style="179" customWidth="1"/>
    <col min="11268" max="11268" width="11.28515625" style="179" customWidth="1"/>
    <col min="11269" max="11269" width="9.85546875" style="179" bestFit="1" customWidth="1"/>
    <col min="11270" max="11270" width="11.28515625" style="179" customWidth="1"/>
    <col min="11271" max="11520" width="9.140625" style="179"/>
    <col min="11521" max="11521" width="1.42578125" style="179" customWidth="1"/>
    <col min="11522" max="11522" width="28.42578125" style="179" customWidth="1"/>
    <col min="11523" max="11523" width="69" style="179" customWidth="1"/>
    <col min="11524" max="11524" width="11.28515625" style="179" customWidth="1"/>
    <col min="11525" max="11525" width="9.85546875" style="179" bestFit="1" customWidth="1"/>
    <col min="11526" max="11526" width="11.28515625" style="179" customWidth="1"/>
    <col min="11527" max="11776" width="9.140625" style="179"/>
    <col min="11777" max="11777" width="1.42578125" style="179" customWidth="1"/>
    <col min="11778" max="11778" width="28.42578125" style="179" customWidth="1"/>
    <col min="11779" max="11779" width="69" style="179" customWidth="1"/>
    <col min="11780" max="11780" width="11.28515625" style="179" customWidth="1"/>
    <col min="11781" max="11781" width="9.85546875" style="179" bestFit="1" customWidth="1"/>
    <col min="11782" max="11782" width="11.28515625" style="179" customWidth="1"/>
    <col min="11783" max="12032" width="9.140625" style="179"/>
    <col min="12033" max="12033" width="1.42578125" style="179" customWidth="1"/>
    <col min="12034" max="12034" width="28.42578125" style="179" customWidth="1"/>
    <col min="12035" max="12035" width="69" style="179" customWidth="1"/>
    <col min="12036" max="12036" width="11.28515625" style="179" customWidth="1"/>
    <col min="12037" max="12037" width="9.85546875" style="179" bestFit="1" customWidth="1"/>
    <col min="12038" max="12038" width="11.28515625" style="179" customWidth="1"/>
    <col min="12039" max="12288" width="9.140625" style="179"/>
    <col min="12289" max="12289" width="1.42578125" style="179" customWidth="1"/>
    <col min="12290" max="12290" width="28.42578125" style="179" customWidth="1"/>
    <col min="12291" max="12291" width="69" style="179" customWidth="1"/>
    <col min="12292" max="12292" width="11.28515625" style="179" customWidth="1"/>
    <col min="12293" max="12293" width="9.85546875" style="179" bestFit="1" customWidth="1"/>
    <col min="12294" max="12294" width="11.28515625" style="179" customWidth="1"/>
    <col min="12295" max="12544" width="9.140625" style="179"/>
    <col min="12545" max="12545" width="1.42578125" style="179" customWidth="1"/>
    <col min="12546" max="12546" width="28.42578125" style="179" customWidth="1"/>
    <col min="12547" max="12547" width="69" style="179" customWidth="1"/>
    <col min="12548" max="12548" width="11.28515625" style="179" customWidth="1"/>
    <col min="12549" max="12549" width="9.85546875" style="179" bestFit="1" customWidth="1"/>
    <col min="12550" max="12550" width="11.28515625" style="179" customWidth="1"/>
    <col min="12551" max="12800" width="9.140625" style="179"/>
    <col min="12801" max="12801" width="1.42578125" style="179" customWidth="1"/>
    <col min="12802" max="12802" width="28.42578125" style="179" customWidth="1"/>
    <col min="12803" max="12803" width="69" style="179" customWidth="1"/>
    <col min="12804" max="12804" width="11.28515625" style="179" customWidth="1"/>
    <col min="12805" max="12805" width="9.85546875" style="179" bestFit="1" customWidth="1"/>
    <col min="12806" max="12806" width="11.28515625" style="179" customWidth="1"/>
    <col min="12807" max="13056" width="9.140625" style="179"/>
    <col min="13057" max="13057" width="1.42578125" style="179" customWidth="1"/>
    <col min="13058" max="13058" width="28.42578125" style="179" customWidth="1"/>
    <col min="13059" max="13059" width="69" style="179" customWidth="1"/>
    <col min="13060" max="13060" width="11.28515625" style="179" customWidth="1"/>
    <col min="13061" max="13061" width="9.85546875" style="179" bestFit="1" customWidth="1"/>
    <col min="13062" max="13062" width="11.28515625" style="179" customWidth="1"/>
    <col min="13063" max="13312" width="9.140625" style="179"/>
    <col min="13313" max="13313" width="1.42578125" style="179" customWidth="1"/>
    <col min="13314" max="13314" width="28.42578125" style="179" customWidth="1"/>
    <col min="13315" max="13315" width="69" style="179" customWidth="1"/>
    <col min="13316" max="13316" width="11.28515625" style="179" customWidth="1"/>
    <col min="13317" max="13317" width="9.85546875" style="179" bestFit="1" customWidth="1"/>
    <col min="13318" max="13318" width="11.28515625" style="179" customWidth="1"/>
    <col min="13319" max="13568" width="9.140625" style="179"/>
    <col min="13569" max="13569" width="1.42578125" style="179" customWidth="1"/>
    <col min="13570" max="13570" width="28.42578125" style="179" customWidth="1"/>
    <col min="13571" max="13571" width="69" style="179" customWidth="1"/>
    <col min="13572" max="13572" width="11.28515625" style="179" customWidth="1"/>
    <col min="13573" max="13573" width="9.85546875" style="179" bestFit="1" customWidth="1"/>
    <col min="13574" max="13574" width="11.28515625" style="179" customWidth="1"/>
    <col min="13575" max="13824" width="9.140625" style="179"/>
    <col min="13825" max="13825" width="1.42578125" style="179" customWidth="1"/>
    <col min="13826" max="13826" width="28.42578125" style="179" customWidth="1"/>
    <col min="13827" max="13827" width="69" style="179" customWidth="1"/>
    <col min="13828" max="13828" width="11.28515625" style="179" customWidth="1"/>
    <col min="13829" max="13829" width="9.85546875" style="179" bestFit="1" customWidth="1"/>
    <col min="13830" max="13830" width="11.28515625" style="179" customWidth="1"/>
    <col min="13831" max="14080" width="9.140625" style="179"/>
    <col min="14081" max="14081" width="1.42578125" style="179" customWidth="1"/>
    <col min="14082" max="14082" width="28.42578125" style="179" customWidth="1"/>
    <col min="14083" max="14083" width="69" style="179" customWidth="1"/>
    <col min="14084" max="14084" width="11.28515625" style="179" customWidth="1"/>
    <col min="14085" max="14085" width="9.85546875" style="179" bestFit="1" customWidth="1"/>
    <col min="14086" max="14086" width="11.28515625" style="179" customWidth="1"/>
    <col min="14087" max="14336" width="9.140625" style="179"/>
    <col min="14337" max="14337" width="1.42578125" style="179" customWidth="1"/>
    <col min="14338" max="14338" width="28.42578125" style="179" customWidth="1"/>
    <col min="14339" max="14339" width="69" style="179" customWidth="1"/>
    <col min="14340" max="14340" width="11.28515625" style="179" customWidth="1"/>
    <col min="14341" max="14341" width="9.85546875" style="179" bestFit="1" customWidth="1"/>
    <col min="14342" max="14342" width="11.28515625" style="179" customWidth="1"/>
    <col min="14343" max="14592" width="9.140625" style="179"/>
    <col min="14593" max="14593" width="1.42578125" style="179" customWidth="1"/>
    <col min="14594" max="14594" width="28.42578125" style="179" customWidth="1"/>
    <col min="14595" max="14595" width="69" style="179" customWidth="1"/>
    <col min="14596" max="14596" width="11.28515625" style="179" customWidth="1"/>
    <col min="14597" max="14597" width="9.85546875" style="179" bestFit="1" customWidth="1"/>
    <col min="14598" max="14598" width="11.28515625" style="179" customWidth="1"/>
    <col min="14599" max="14848" width="9.140625" style="179"/>
    <col min="14849" max="14849" width="1.42578125" style="179" customWidth="1"/>
    <col min="14850" max="14850" width="28.42578125" style="179" customWidth="1"/>
    <col min="14851" max="14851" width="69" style="179" customWidth="1"/>
    <col min="14852" max="14852" width="11.28515625" style="179" customWidth="1"/>
    <col min="14853" max="14853" width="9.85546875" style="179" bestFit="1" customWidth="1"/>
    <col min="14854" max="14854" width="11.28515625" style="179" customWidth="1"/>
    <col min="14855" max="15104" width="9.140625" style="179"/>
    <col min="15105" max="15105" width="1.42578125" style="179" customWidth="1"/>
    <col min="15106" max="15106" width="28.42578125" style="179" customWidth="1"/>
    <col min="15107" max="15107" width="69" style="179" customWidth="1"/>
    <col min="15108" max="15108" width="11.28515625" style="179" customWidth="1"/>
    <col min="15109" max="15109" width="9.85546875" style="179" bestFit="1" customWidth="1"/>
    <col min="15110" max="15110" width="11.28515625" style="179" customWidth="1"/>
    <col min="15111" max="15360" width="9.140625" style="179"/>
    <col min="15361" max="15361" width="1.42578125" style="179" customWidth="1"/>
    <col min="15362" max="15362" width="28.42578125" style="179" customWidth="1"/>
    <col min="15363" max="15363" width="69" style="179" customWidth="1"/>
    <col min="15364" max="15364" width="11.28515625" style="179" customWidth="1"/>
    <col min="15365" max="15365" width="9.85546875" style="179" bestFit="1" customWidth="1"/>
    <col min="15366" max="15366" width="11.28515625" style="179" customWidth="1"/>
    <col min="15367" max="15616" width="9.140625" style="179"/>
    <col min="15617" max="15617" width="1.42578125" style="179" customWidth="1"/>
    <col min="15618" max="15618" width="28.42578125" style="179" customWidth="1"/>
    <col min="15619" max="15619" width="69" style="179" customWidth="1"/>
    <col min="15620" max="15620" width="11.28515625" style="179" customWidth="1"/>
    <col min="15621" max="15621" width="9.85546875" style="179" bestFit="1" customWidth="1"/>
    <col min="15622" max="15622" width="11.28515625" style="179" customWidth="1"/>
    <col min="15623" max="15872" width="9.140625" style="179"/>
    <col min="15873" max="15873" width="1.42578125" style="179" customWidth="1"/>
    <col min="15874" max="15874" width="28.42578125" style="179" customWidth="1"/>
    <col min="15875" max="15875" width="69" style="179" customWidth="1"/>
    <col min="15876" max="15876" width="11.28515625" style="179" customWidth="1"/>
    <col min="15877" max="15877" width="9.85546875" style="179" bestFit="1" customWidth="1"/>
    <col min="15878" max="15878" width="11.28515625" style="179" customWidth="1"/>
    <col min="15879" max="16128" width="9.140625" style="179"/>
    <col min="16129" max="16129" width="1.42578125" style="179" customWidth="1"/>
    <col min="16130" max="16130" width="28.42578125" style="179" customWidth="1"/>
    <col min="16131" max="16131" width="69" style="179" customWidth="1"/>
    <col min="16132" max="16132" width="11.28515625" style="179" customWidth="1"/>
    <col min="16133" max="16133" width="9.85546875" style="179" bestFit="1" customWidth="1"/>
    <col min="16134" max="16134" width="11.28515625" style="179" customWidth="1"/>
    <col min="16135" max="16384" width="9.140625" style="179"/>
  </cols>
  <sheetData>
    <row r="1" spans="2:6" ht="12.75" customHeight="1" x14ac:dyDescent="0.25">
      <c r="C1" s="224" t="s">
        <v>263</v>
      </c>
      <c r="D1" s="272"/>
      <c r="E1" s="234"/>
      <c r="F1" s="234"/>
    </row>
    <row r="2" spans="2:6" ht="15" x14ac:dyDescent="0.25">
      <c r="C2" s="224" t="s">
        <v>164</v>
      </c>
      <c r="D2" s="277"/>
      <c r="E2" s="234"/>
      <c r="F2" s="234"/>
    </row>
    <row r="3" spans="2:6" ht="12.75" customHeight="1" x14ac:dyDescent="0.25">
      <c r="C3" s="224" t="s">
        <v>176</v>
      </c>
      <c r="D3" s="277"/>
      <c r="E3" s="234"/>
      <c r="F3" s="234"/>
    </row>
    <row r="4" spans="2:6" ht="15" x14ac:dyDescent="0.25">
      <c r="B4" s="180"/>
      <c r="C4" s="278" t="s">
        <v>166</v>
      </c>
      <c r="D4" s="277"/>
      <c r="E4" s="234"/>
      <c r="F4" s="234"/>
    </row>
    <row r="5" spans="2:6" x14ac:dyDescent="0.2">
      <c r="B5" s="180"/>
      <c r="C5" s="202"/>
      <c r="D5" s="224" t="s">
        <v>303</v>
      </c>
      <c r="E5" s="224"/>
      <c r="F5" s="224"/>
    </row>
    <row r="6" spans="2:6" ht="15" x14ac:dyDescent="0.25">
      <c r="B6" s="180"/>
      <c r="C6" s="279" t="s">
        <v>316</v>
      </c>
      <c r="D6" s="224"/>
      <c r="E6" s="234"/>
      <c r="F6" s="234"/>
    </row>
    <row r="7" spans="2:6" ht="12.75" customHeight="1" x14ac:dyDescent="0.2">
      <c r="B7" s="280" t="s">
        <v>302</v>
      </c>
      <c r="C7" s="280"/>
      <c r="D7" s="280"/>
      <c r="E7" s="281"/>
      <c r="F7" s="281"/>
    </row>
    <row r="8" spans="2:6" ht="12.75" customHeight="1" x14ac:dyDescent="0.2">
      <c r="B8" s="280"/>
      <c r="C8" s="280"/>
      <c r="D8" s="280"/>
      <c r="E8" s="281"/>
      <c r="F8" s="281"/>
    </row>
    <row r="9" spans="2:6" ht="12.75" customHeight="1" x14ac:dyDescent="0.2">
      <c r="B9" s="280"/>
      <c r="C9" s="280"/>
      <c r="D9" s="280"/>
      <c r="E9" s="281"/>
      <c r="F9" s="281"/>
    </row>
    <row r="10" spans="2:6" ht="14.25" customHeight="1" x14ac:dyDescent="0.2">
      <c r="B10" s="282"/>
      <c r="C10" s="282"/>
      <c r="D10" s="282"/>
      <c r="E10" s="283"/>
      <c r="F10" s="283"/>
    </row>
    <row r="11" spans="2:6" ht="18" customHeight="1" thickBot="1" x14ac:dyDescent="0.3">
      <c r="B11" s="181"/>
      <c r="C11" s="181"/>
      <c r="D11" s="248" t="s">
        <v>177</v>
      </c>
      <c r="E11" s="284"/>
      <c r="F11" s="284"/>
    </row>
    <row r="12" spans="2:6" ht="18" customHeight="1" x14ac:dyDescent="0.2">
      <c r="B12" s="285" t="s">
        <v>264</v>
      </c>
      <c r="C12" s="287" t="s">
        <v>312</v>
      </c>
      <c r="D12" s="289" t="s">
        <v>169</v>
      </c>
      <c r="E12" s="289" t="s">
        <v>0</v>
      </c>
      <c r="F12" s="292" t="s">
        <v>170</v>
      </c>
    </row>
    <row r="13" spans="2:6" ht="75" customHeight="1" x14ac:dyDescent="0.2">
      <c r="B13" s="286"/>
      <c r="C13" s="288"/>
      <c r="D13" s="290"/>
      <c r="E13" s="291"/>
      <c r="F13" s="293"/>
    </row>
    <row r="14" spans="2:6" ht="15.75" x14ac:dyDescent="0.25">
      <c r="B14" s="182" t="s">
        <v>214</v>
      </c>
      <c r="C14" s="183" t="s">
        <v>219</v>
      </c>
      <c r="D14" s="184">
        <v>3</v>
      </c>
      <c r="E14" s="166">
        <v>4</v>
      </c>
      <c r="F14" s="167">
        <v>5</v>
      </c>
    </row>
    <row r="15" spans="2:6" ht="16.5" customHeight="1" x14ac:dyDescent="0.25">
      <c r="B15" s="185" t="s">
        <v>265</v>
      </c>
      <c r="C15" s="168" t="s">
        <v>266</v>
      </c>
      <c r="D15" s="165">
        <f>D16+D23+D19</f>
        <v>196.33899999999988</v>
      </c>
      <c r="E15" s="165">
        <f>E16+E23+E19</f>
        <v>-96.611000000000232</v>
      </c>
      <c r="F15" s="169">
        <f t="shared" ref="F15:F33" si="0">E15/D15*100</f>
        <v>-49.206219854435588</v>
      </c>
    </row>
    <row r="16" spans="2:6" ht="31.5" x14ac:dyDescent="0.25">
      <c r="B16" s="187" t="s">
        <v>267</v>
      </c>
      <c r="C16" s="188" t="s">
        <v>160</v>
      </c>
      <c r="D16" s="186">
        <f>D17</f>
        <v>60.8</v>
      </c>
      <c r="E16" s="186">
        <f>E17</f>
        <v>0</v>
      </c>
      <c r="F16" s="163">
        <f t="shared" si="0"/>
        <v>0</v>
      </c>
    </row>
    <row r="17" spans="2:6" ht="31.5" customHeight="1" x14ac:dyDescent="0.25">
      <c r="B17" s="187" t="s">
        <v>268</v>
      </c>
      <c r="C17" s="188" t="s">
        <v>269</v>
      </c>
      <c r="D17" s="186">
        <f>D18</f>
        <v>60.8</v>
      </c>
      <c r="E17" s="186">
        <f>E18</f>
        <v>0</v>
      </c>
      <c r="F17" s="163">
        <f t="shared" si="0"/>
        <v>0</v>
      </c>
    </row>
    <row r="18" spans="2:6" ht="47.25" x14ac:dyDescent="0.25">
      <c r="B18" s="187" t="s">
        <v>270</v>
      </c>
      <c r="C18" s="188" t="s">
        <v>271</v>
      </c>
      <c r="D18" s="186">
        <v>60.8</v>
      </c>
      <c r="E18" s="189"/>
      <c r="F18" s="163">
        <f t="shared" si="0"/>
        <v>0</v>
      </c>
    </row>
    <row r="19" spans="2:6" ht="33.75" customHeight="1" x14ac:dyDescent="0.25">
      <c r="B19" s="190" t="s">
        <v>272</v>
      </c>
      <c r="C19" s="188" t="s">
        <v>273</v>
      </c>
      <c r="D19" s="186">
        <f t="shared" ref="D19:E21" si="1">D20</f>
        <v>-19.591999999999999</v>
      </c>
      <c r="E19" s="186">
        <f t="shared" si="1"/>
        <v>-19.591999999999999</v>
      </c>
      <c r="F19" s="163">
        <f t="shared" si="0"/>
        <v>100</v>
      </c>
    </row>
    <row r="20" spans="2:6" ht="47.25" customHeight="1" x14ac:dyDescent="0.25">
      <c r="B20" s="187" t="s">
        <v>274</v>
      </c>
      <c r="C20" s="198" t="s">
        <v>275</v>
      </c>
      <c r="D20" s="186">
        <f t="shared" si="1"/>
        <v>-19.591999999999999</v>
      </c>
      <c r="E20" s="186">
        <f t="shared" si="1"/>
        <v>-19.591999999999999</v>
      </c>
      <c r="F20" s="163">
        <f t="shared" si="0"/>
        <v>100</v>
      </c>
    </row>
    <row r="21" spans="2:6" ht="48.75" customHeight="1" x14ac:dyDescent="0.25">
      <c r="B21" s="187" t="s">
        <v>276</v>
      </c>
      <c r="C21" s="188" t="s">
        <v>277</v>
      </c>
      <c r="D21" s="186">
        <f t="shared" si="1"/>
        <v>-19.591999999999999</v>
      </c>
      <c r="E21" s="186">
        <f t="shared" si="1"/>
        <v>-19.591999999999999</v>
      </c>
      <c r="F21" s="163">
        <f t="shared" si="0"/>
        <v>100</v>
      </c>
    </row>
    <row r="22" spans="2:6" ht="48.75" customHeight="1" x14ac:dyDescent="0.25">
      <c r="B22" s="187" t="s">
        <v>278</v>
      </c>
      <c r="C22" s="198" t="s">
        <v>279</v>
      </c>
      <c r="D22" s="186">
        <v>-19.591999999999999</v>
      </c>
      <c r="E22" s="186">
        <v>-19.591999999999999</v>
      </c>
      <c r="F22" s="163">
        <f t="shared" si="0"/>
        <v>100</v>
      </c>
    </row>
    <row r="23" spans="2:6" ht="31.5" x14ac:dyDescent="0.25">
      <c r="B23" s="190" t="s">
        <v>161</v>
      </c>
      <c r="C23" s="188" t="s">
        <v>280</v>
      </c>
      <c r="D23" s="186">
        <f>D31+D27</f>
        <v>155.13099999999986</v>
      </c>
      <c r="E23" s="186">
        <f>E31+E27</f>
        <v>-77.019000000000233</v>
      </c>
      <c r="F23" s="163">
        <f t="shared" si="0"/>
        <v>-49.647717090717073</v>
      </c>
    </row>
    <row r="24" spans="2:6" ht="15.75" x14ac:dyDescent="0.25">
      <c r="B24" s="190" t="s">
        <v>281</v>
      </c>
      <c r="C24" s="188" t="s">
        <v>282</v>
      </c>
      <c r="D24" s="186">
        <f t="shared" ref="D24:E26" si="2">D25</f>
        <v>-3312.46</v>
      </c>
      <c r="E24" s="186">
        <f t="shared" si="2"/>
        <v>-3457.5630000000001</v>
      </c>
      <c r="F24" s="163">
        <f t="shared" si="0"/>
        <v>104.38052082138351</v>
      </c>
    </row>
    <row r="25" spans="2:6" ht="15.75" x14ac:dyDescent="0.25">
      <c r="B25" s="190" t="s">
        <v>283</v>
      </c>
      <c r="C25" s="188" t="s">
        <v>284</v>
      </c>
      <c r="D25" s="186">
        <f t="shared" si="2"/>
        <v>-3312.46</v>
      </c>
      <c r="E25" s="186">
        <f t="shared" si="2"/>
        <v>-3457.5630000000001</v>
      </c>
      <c r="F25" s="163">
        <f t="shared" si="0"/>
        <v>104.38052082138351</v>
      </c>
    </row>
    <row r="26" spans="2:6" ht="17.25" customHeight="1" x14ac:dyDescent="0.25">
      <c r="B26" s="190" t="s">
        <v>285</v>
      </c>
      <c r="C26" s="188" t="s">
        <v>286</v>
      </c>
      <c r="D26" s="186">
        <f t="shared" si="2"/>
        <v>-3312.46</v>
      </c>
      <c r="E26" s="186">
        <f t="shared" si="2"/>
        <v>-3457.5630000000001</v>
      </c>
      <c r="F26" s="163">
        <f t="shared" si="0"/>
        <v>104.38052082138351</v>
      </c>
    </row>
    <row r="27" spans="2:6" ht="32.25" customHeight="1" x14ac:dyDescent="0.25">
      <c r="B27" s="190" t="s">
        <v>287</v>
      </c>
      <c r="C27" s="188" t="s">
        <v>288</v>
      </c>
      <c r="D27" s="186">
        <v>-3312.46</v>
      </c>
      <c r="E27" s="186">
        <v>-3457.5630000000001</v>
      </c>
      <c r="F27" s="163">
        <f t="shared" si="0"/>
        <v>104.38052082138351</v>
      </c>
    </row>
    <row r="28" spans="2:6" ht="15.75" x14ac:dyDescent="0.25">
      <c r="B28" s="190" t="s">
        <v>289</v>
      </c>
      <c r="C28" s="188" t="s">
        <v>290</v>
      </c>
      <c r="D28" s="186">
        <f t="shared" ref="D28:E30" si="3">D29</f>
        <v>3467.5909999999999</v>
      </c>
      <c r="E28" s="186">
        <f t="shared" si="3"/>
        <v>3380.5439999999999</v>
      </c>
      <c r="F28" s="163">
        <f t="shared" si="0"/>
        <v>97.489698179514249</v>
      </c>
    </row>
    <row r="29" spans="2:6" s="191" customFormat="1" ht="15.75" x14ac:dyDescent="0.25">
      <c r="B29" s="190" t="s">
        <v>291</v>
      </c>
      <c r="C29" s="188" t="s">
        <v>292</v>
      </c>
      <c r="D29" s="186">
        <f t="shared" si="3"/>
        <v>3467.5909999999999</v>
      </c>
      <c r="E29" s="186">
        <f t="shared" si="3"/>
        <v>3380.5439999999999</v>
      </c>
      <c r="F29" s="163">
        <f t="shared" si="0"/>
        <v>97.489698179514249</v>
      </c>
    </row>
    <row r="30" spans="2:6" ht="31.5" x14ac:dyDescent="0.25">
      <c r="B30" s="190" t="s">
        <v>293</v>
      </c>
      <c r="C30" s="188" t="s">
        <v>294</v>
      </c>
      <c r="D30" s="186">
        <f t="shared" si="3"/>
        <v>3467.5909999999999</v>
      </c>
      <c r="E30" s="186">
        <f t="shared" si="3"/>
        <v>3380.5439999999999</v>
      </c>
      <c r="F30" s="163">
        <f t="shared" si="0"/>
        <v>97.489698179514249</v>
      </c>
    </row>
    <row r="31" spans="2:6" ht="31.5" customHeight="1" x14ac:dyDescent="0.25">
      <c r="B31" s="190" t="s">
        <v>295</v>
      </c>
      <c r="C31" s="188" t="s">
        <v>296</v>
      </c>
      <c r="D31" s="186">
        <v>3467.5909999999999</v>
      </c>
      <c r="E31" s="186">
        <v>3380.5439999999999</v>
      </c>
      <c r="F31" s="163">
        <f t="shared" si="0"/>
        <v>97.489698179514249</v>
      </c>
    </row>
    <row r="32" spans="2:6" ht="30.75" customHeight="1" x14ac:dyDescent="0.25">
      <c r="B32" s="190" t="s">
        <v>265</v>
      </c>
      <c r="C32" s="188" t="s">
        <v>297</v>
      </c>
      <c r="D32" s="186">
        <f>D15</f>
        <v>196.33899999999988</v>
      </c>
      <c r="E32" s="186">
        <f>E15</f>
        <v>-96.611000000000232</v>
      </c>
      <c r="F32" s="163">
        <f t="shared" si="0"/>
        <v>-49.206219854435588</v>
      </c>
    </row>
    <row r="33" spans="2:6" s="191" customFormat="1" ht="16.5" thickBot="1" x14ac:dyDescent="0.3">
      <c r="B33" s="192"/>
      <c r="C33" s="193" t="s">
        <v>298</v>
      </c>
      <c r="D33" s="194">
        <f>D16</f>
        <v>60.8</v>
      </c>
      <c r="E33" s="164"/>
      <c r="F33" s="195">
        <f t="shared" si="0"/>
        <v>0</v>
      </c>
    </row>
    <row r="34" spans="2:6" x14ac:dyDescent="0.2">
      <c r="B34" s="196"/>
      <c r="D34" s="197"/>
    </row>
  </sheetData>
  <mergeCells count="13">
    <mergeCell ref="B7:F10"/>
    <mergeCell ref="D11:F11"/>
    <mergeCell ref="B12:B13"/>
    <mergeCell ref="C12:C13"/>
    <mergeCell ref="D12:D13"/>
    <mergeCell ref="E12:E13"/>
    <mergeCell ref="F12:F13"/>
    <mergeCell ref="C1:F1"/>
    <mergeCell ref="C2:F2"/>
    <mergeCell ref="C3:F3"/>
    <mergeCell ref="C4:F4"/>
    <mergeCell ref="C6:F6"/>
    <mergeCell ref="D5:F5"/>
  </mergeCells>
  <conditionalFormatting sqref="B4:B6 C4:C5">
    <cfRule type="expression" dxfId="1" priority="1" stopIfTrue="1">
      <formula>#REF!&lt;&gt;""</formula>
    </cfRule>
  </conditionalFormatting>
  <conditionalFormatting sqref="C1:C2">
    <cfRule type="expression" dxfId="0" priority="2" stopIfTrue="1">
      <formula>$C1&lt;&gt;""</formula>
    </cfRule>
  </conditionalFormatting>
  <pageMargins left="0.39370078740157483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2359F0B-97FA-4614-A3CE-9794A603F7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прил 1</vt:lpstr>
      <vt:lpstr>прил 2</vt:lpstr>
      <vt:lpstr>прил 3</vt:lpstr>
      <vt:lpstr>прил 4</vt:lpstr>
      <vt:lpstr>'прил 1'!Область_печати</vt:lpstr>
      <vt:lpstr>'прил 2'!Область_печати</vt:lpstr>
      <vt:lpstr>'прил 3'!Область_печати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Admin</cp:lastModifiedBy>
  <cp:lastPrinted>2022-04-23T06:05:24Z</cp:lastPrinted>
  <dcterms:created xsi:type="dcterms:W3CDTF">2022-03-02T05:38:48Z</dcterms:created>
  <dcterms:modified xsi:type="dcterms:W3CDTF">2022-04-23T06:06:09Z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SV_0503127M_20201231_10.xlsx</vt:lpwstr>
  </property>
  <property fmtid="{D5CDD505-2E9C-101B-9397-08002B2CF9AE}" pid="3" name="Название отчета">
    <vt:lpwstr>SV_0503127M_20201231_10.xlsx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