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90" yWindow="630" windowWidth="19425" windowHeight="7620"/>
  </bookViews>
  <sheets>
    <sheet name="прил 1" sheetId="5" r:id="rId1"/>
    <sheet name="прил 2" sheetId="7" r:id="rId2"/>
    <sheet name="прил 3" sheetId="6" r:id="rId3"/>
    <sheet name="прил 4" sheetId="8" r:id="rId4"/>
  </sheets>
  <definedNames>
    <definedName name="_xlnm.Print_Area" localSheetId="0">'прил 1'!$A$1:$F$66</definedName>
    <definedName name="_xlnm.Print_Area" localSheetId="2">'прил 3'!$A$1:$P$145</definedName>
  </definedNames>
  <calcPr calcId="145621"/>
</workbook>
</file>

<file path=xl/calcChain.xml><?xml version="1.0" encoding="utf-8"?>
<calcChain xmlns="http://schemas.openxmlformats.org/spreadsheetml/2006/main">
  <c r="E52" i="5" l="1"/>
  <c r="D52" i="5"/>
  <c r="E16" i="5"/>
  <c r="D16" i="5"/>
  <c r="E29" i="8" l="1"/>
  <c r="D29" i="8"/>
  <c r="J14" i="7"/>
  <c r="I14" i="7"/>
  <c r="K16" i="7"/>
  <c r="P103" i="6"/>
  <c r="O102" i="6"/>
  <c r="O101" i="6" s="1"/>
  <c r="P101" i="6" s="1"/>
  <c r="N102" i="6"/>
  <c r="N101" i="6" s="1"/>
  <c r="P60" i="6"/>
  <c r="O58" i="6"/>
  <c r="O57" i="6" s="1"/>
  <c r="N58" i="6"/>
  <c r="N57" i="6" s="1"/>
  <c r="P44" i="6"/>
  <c r="O43" i="6"/>
  <c r="N43" i="6"/>
  <c r="N42" i="6" s="1"/>
  <c r="N41" i="6" s="1"/>
  <c r="N40" i="6" s="1"/>
  <c r="N39" i="6" s="1"/>
  <c r="P102" i="6" l="1"/>
  <c r="P43" i="6"/>
  <c r="O42" i="6"/>
  <c r="E40" i="5"/>
  <c r="E37" i="5"/>
  <c r="D40" i="5"/>
  <c r="D37" i="5"/>
  <c r="E59" i="5"/>
  <c r="O41" i="6" l="1"/>
  <c r="P42" i="6"/>
  <c r="D27" i="5"/>
  <c r="D26" i="5" s="1"/>
  <c r="P41" i="6" l="1"/>
  <c r="O40" i="6"/>
  <c r="F29" i="8"/>
  <c r="F28" i="8"/>
  <c r="E27" i="8"/>
  <c r="D27" i="8"/>
  <c r="D26" i="8" s="1"/>
  <c r="D25" i="8" s="1"/>
  <c r="F24" i="8"/>
  <c r="E23" i="8"/>
  <c r="F23" i="8" s="1"/>
  <c r="D23" i="8"/>
  <c r="D22" i="8" s="1"/>
  <c r="D21" i="8" s="1"/>
  <c r="E20" i="8"/>
  <c r="E16" i="8" s="1"/>
  <c r="D20" i="8"/>
  <c r="F19" i="8"/>
  <c r="E18" i="8"/>
  <c r="F18" i="8" s="1"/>
  <c r="D18" i="8"/>
  <c r="D17" i="8" s="1"/>
  <c r="P144" i="6"/>
  <c r="O143" i="6"/>
  <c r="N143" i="6"/>
  <c r="N142" i="6" s="1"/>
  <c r="N141" i="6" s="1"/>
  <c r="N140" i="6" s="1"/>
  <c r="N139" i="6" s="1"/>
  <c r="N138" i="6" s="1"/>
  <c r="P137" i="6"/>
  <c r="O136" i="6"/>
  <c r="N136" i="6"/>
  <c r="N135" i="6" s="1"/>
  <c r="N134" i="6" s="1"/>
  <c r="N133" i="6" s="1"/>
  <c r="N132" i="6" s="1"/>
  <c r="N131" i="6" s="1"/>
  <c r="P130" i="6"/>
  <c r="O129" i="6"/>
  <c r="N129" i="6"/>
  <c r="N128" i="6" s="1"/>
  <c r="P127" i="6"/>
  <c r="O126" i="6"/>
  <c r="O125" i="6" s="1"/>
  <c r="N126" i="6"/>
  <c r="P124" i="6"/>
  <c r="O123" i="6"/>
  <c r="O122" i="6" s="1"/>
  <c r="N123" i="6"/>
  <c r="P121" i="6"/>
  <c r="O120" i="6"/>
  <c r="N120" i="6"/>
  <c r="N119" i="6" s="1"/>
  <c r="P118" i="6"/>
  <c r="O117" i="6"/>
  <c r="N117" i="6"/>
  <c r="N116" i="6" s="1"/>
  <c r="P115" i="6"/>
  <c r="O114" i="6"/>
  <c r="O113" i="6" s="1"/>
  <c r="N114" i="6"/>
  <c r="N113" i="6" s="1"/>
  <c r="P109" i="6"/>
  <c r="O108" i="6"/>
  <c r="N108" i="6"/>
  <c r="N107" i="6" s="1"/>
  <c r="P100" i="6"/>
  <c r="O99" i="6"/>
  <c r="N99" i="6"/>
  <c r="N98" i="6" s="1"/>
  <c r="N94" i="6" s="1"/>
  <c r="P97" i="6"/>
  <c r="O96" i="6"/>
  <c r="N96" i="6"/>
  <c r="N95" i="6" s="1"/>
  <c r="P90" i="6"/>
  <c r="O89" i="6"/>
  <c r="O88" i="6" s="1"/>
  <c r="O87" i="6" s="1"/>
  <c r="N89" i="6"/>
  <c r="N88" i="6" s="1"/>
  <c r="P83" i="6"/>
  <c r="O82" i="6"/>
  <c r="N82" i="6"/>
  <c r="N81" i="6" s="1"/>
  <c r="P80" i="6"/>
  <c r="O79" i="6"/>
  <c r="N79" i="6"/>
  <c r="N78" i="6" s="1"/>
  <c r="P77" i="6"/>
  <c r="O76" i="6"/>
  <c r="N76" i="6"/>
  <c r="N75" i="6" s="1"/>
  <c r="P70" i="6"/>
  <c r="O69" i="6"/>
  <c r="O68" i="6" s="1"/>
  <c r="N69" i="6"/>
  <c r="P63" i="6"/>
  <c r="O62" i="6"/>
  <c r="O61" i="6" s="1"/>
  <c r="N62" i="6"/>
  <c r="N61" i="6" s="1"/>
  <c r="P59" i="6"/>
  <c r="P56" i="6"/>
  <c r="O55" i="6"/>
  <c r="N55" i="6"/>
  <c r="N54" i="6" s="1"/>
  <c r="P50" i="6"/>
  <c r="O49" i="6"/>
  <c r="N49" i="6"/>
  <c r="N48" i="6" s="1"/>
  <c r="N47" i="6" s="1"/>
  <c r="N46" i="6" s="1"/>
  <c r="N45" i="6" s="1"/>
  <c r="P38" i="6"/>
  <c r="O37" i="6"/>
  <c r="N37" i="6"/>
  <c r="N36" i="6" s="1"/>
  <c r="N35" i="6" s="1"/>
  <c r="N34" i="6" s="1"/>
  <c r="P33" i="6"/>
  <c r="O32" i="6"/>
  <c r="N32" i="6"/>
  <c r="N31" i="6" s="1"/>
  <c r="P30" i="6"/>
  <c r="O29" i="6"/>
  <c r="N29" i="6"/>
  <c r="P28" i="6"/>
  <c r="O27" i="6"/>
  <c r="N27" i="6"/>
  <c r="P25" i="6"/>
  <c r="O24" i="6"/>
  <c r="O23" i="6" s="1"/>
  <c r="N24" i="6"/>
  <c r="N23" i="6"/>
  <c r="P21" i="6"/>
  <c r="O20" i="6"/>
  <c r="N20" i="6"/>
  <c r="N19" i="6" s="1"/>
  <c r="N18" i="6" s="1"/>
  <c r="K32" i="7"/>
  <c r="J31" i="7"/>
  <c r="I31" i="7"/>
  <c r="K30" i="7"/>
  <c r="J29" i="7"/>
  <c r="I29" i="7"/>
  <c r="K28" i="7"/>
  <c r="K27" i="7"/>
  <c r="K26" i="7"/>
  <c r="J25" i="7"/>
  <c r="I25" i="7"/>
  <c r="K24" i="7"/>
  <c r="J23" i="7"/>
  <c r="I23" i="7"/>
  <c r="K22" i="7"/>
  <c r="J21" i="7"/>
  <c r="I21" i="7"/>
  <c r="K20" i="7"/>
  <c r="J19" i="7"/>
  <c r="I19" i="7"/>
  <c r="K18" i="7"/>
  <c r="K17" i="7"/>
  <c r="K15" i="7"/>
  <c r="K14" i="7"/>
  <c r="F65" i="5"/>
  <c r="E64" i="5"/>
  <c r="D64" i="5"/>
  <c r="F63" i="5"/>
  <c r="E62" i="5"/>
  <c r="D62" i="5"/>
  <c r="D61" i="5" s="1"/>
  <c r="F60" i="5"/>
  <c r="D59" i="5"/>
  <c r="F59" i="5" s="1"/>
  <c r="F58" i="5"/>
  <c r="E57" i="5"/>
  <c r="E56" i="5" s="1"/>
  <c r="D57" i="5"/>
  <c r="F55" i="5"/>
  <c r="E54" i="5"/>
  <c r="E53" i="5" s="1"/>
  <c r="D54" i="5"/>
  <c r="D53" i="5" s="1"/>
  <c r="F50" i="5"/>
  <c r="E49" i="5"/>
  <c r="D49" i="5"/>
  <c r="F48" i="5"/>
  <c r="E47" i="5"/>
  <c r="D47" i="5"/>
  <c r="F45" i="5"/>
  <c r="F44" i="5"/>
  <c r="E43" i="5"/>
  <c r="D43" i="5"/>
  <c r="D42" i="5" s="1"/>
  <c r="E42" i="5"/>
  <c r="F41" i="5"/>
  <c r="F40" i="5"/>
  <c r="E39" i="5"/>
  <c r="D39" i="5"/>
  <c r="F38" i="5"/>
  <c r="F37" i="5"/>
  <c r="E36" i="5"/>
  <c r="D36" i="5"/>
  <c r="D35" i="5" s="1"/>
  <c r="F32" i="5"/>
  <c r="E31" i="5"/>
  <c r="D31" i="5"/>
  <c r="D30" i="5" s="1"/>
  <c r="D25" i="5" s="1"/>
  <c r="F28" i="5"/>
  <c r="E27" i="5"/>
  <c r="F27" i="5" s="1"/>
  <c r="F23" i="5"/>
  <c r="E22" i="5"/>
  <c r="D22" i="5"/>
  <c r="D21" i="5" s="1"/>
  <c r="F19" i="5"/>
  <c r="F18" i="5"/>
  <c r="F17" i="5"/>
  <c r="E15" i="5"/>
  <c r="D15" i="5"/>
  <c r="D14" i="5" s="1"/>
  <c r="K31" i="7" l="1"/>
  <c r="K29" i="7"/>
  <c r="K21" i="7"/>
  <c r="F57" i="5"/>
  <c r="F20" i="8"/>
  <c r="D16" i="8"/>
  <c r="E22" i="8"/>
  <c r="F27" i="8"/>
  <c r="K25" i="7"/>
  <c r="J13" i="7"/>
  <c r="J12" i="7" s="1"/>
  <c r="K23" i="7"/>
  <c r="K19" i="7"/>
  <c r="I13" i="7"/>
  <c r="I12" i="7" s="1"/>
  <c r="N105" i="6"/>
  <c r="N104" i="6" s="1"/>
  <c r="N106" i="6"/>
  <c r="P108" i="6"/>
  <c r="P143" i="6"/>
  <c r="N68" i="6"/>
  <c r="N67" i="6" s="1"/>
  <c r="P76" i="6"/>
  <c r="P69" i="6"/>
  <c r="N93" i="6"/>
  <c r="N92" i="6" s="1"/>
  <c r="P123" i="6"/>
  <c r="P40" i="6"/>
  <c r="O39" i="6"/>
  <c r="P39" i="6" s="1"/>
  <c r="O67" i="6"/>
  <c r="P79" i="6"/>
  <c r="P82" i="6"/>
  <c r="P61" i="6"/>
  <c r="P49" i="6"/>
  <c r="N74" i="6"/>
  <c r="N73" i="6" s="1"/>
  <c r="N72" i="6" s="1"/>
  <c r="N71" i="6" s="1"/>
  <c r="P29" i="6"/>
  <c r="P57" i="6"/>
  <c r="P62" i="6"/>
  <c r="O26" i="6"/>
  <c r="O81" i="6"/>
  <c r="P96" i="6"/>
  <c r="P99" i="6"/>
  <c r="O107" i="6"/>
  <c r="P114" i="6"/>
  <c r="P126" i="6"/>
  <c r="P129" i="6"/>
  <c r="P136" i="6"/>
  <c r="O142" i="6"/>
  <c r="P142" i="6" s="1"/>
  <c r="P89" i="6"/>
  <c r="N122" i="6"/>
  <c r="P122" i="6" s="1"/>
  <c r="N53" i="6"/>
  <c r="N52" i="6" s="1"/>
  <c r="N51" i="6" s="1"/>
  <c r="P117" i="6"/>
  <c r="P120" i="6"/>
  <c r="N26" i="6"/>
  <c r="N22" i="6" s="1"/>
  <c r="N17" i="6" s="1"/>
  <c r="N16" i="6" s="1"/>
  <c r="P27" i="6"/>
  <c r="E26" i="5"/>
  <c r="F26" i="5" s="1"/>
  <c r="D46" i="5"/>
  <c r="D34" i="5" s="1"/>
  <c r="F49" i="5"/>
  <c r="F16" i="5"/>
  <c r="F53" i="5"/>
  <c r="F47" i="5"/>
  <c r="F43" i="5"/>
  <c r="E46" i="5"/>
  <c r="F39" i="5"/>
  <c r="F54" i="5"/>
  <c r="F62" i="5"/>
  <c r="F64" i="5"/>
  <c r="F36" i="5"/>
  <c r="D20" i="5"/>
  <c r="F31" i="5"/>
  <c r="F22" i="5"/>
  <c r="F15" i="5"/>
  <c r="E17" i="8"/>
  <c r="E26" i="8"/>
  <c r="O66" i="6"/>
  <c r="P23" i="6"/>
  <c r="P113" i="6"/>
  <c r="P55" i="6"/>
  <c r="P88" i="6"/>
  <c r="N87" i="6"/>
  <c r="P87" i="6" s="1"/>
  <c r="P24" i="6"/>
  <c r="P58" i="6"/>
  <c r="P20" i="6"/>
  <c r="O19" i="6"/>
  <c r="P32" i="6"/>
  <c r="O31" i="6"/>
  <c r="P37" i="6"/>
  <c r="O78" i="6"/>
  <c r="P78" i="6" s="1"/>
  <c r="P81" i="6"/>
  <c r="O86" i="6"/>
  <c r="O119" i="6"/>
  <c r="P119" i="6" s="1"/>
  <c r="O36" i="6"/>
  <c r="O48" i="6"/>
  <c r="O54" i="6"/>
  <c r="O75" i="6"/>
  <c r="P75" i="6" s="1"/>
  <c r="O85" i="6"/>
  <c r="O95" i="6"/>
  <c r="P95" i="6" s="1"/>
  <c r="O116" i="6"/>
  <c r="N125" i="6"/>
  <c r="P125" i="6" s="1"/>
  <c r="O128" i="6"/>
  <c r="P128" i="6" s="1"/>
  <c r="O98" i="6"/>
  <c r="O94" i="6" s="1"/>
  <c r="O135" i="6"/>
  <c r="O141" i="6"/>
  <c r="F42" i="5"/>
  <c r="E30" i="5"/>
  <c r="F30" i="5" s="1"/>
  <c r="E14" i="5"/>
  <c r="E35" i="5"/>
  <c r="E34" i="5" s="1"/>
  <c r="D56" i="5"/>
  <c r="D51" i="5" s="1"/>
  <c r="E61" i="5"/>
  <c r="F61" i="5" s="1"/>
  <c r="E21" i="5"/>
  <c r="E21" i="8" l="1"/>
  <c r="F21" i="8" s="1"/>
  <c r="F22" i="8"/>
  <c r="K13" i="7"/>
  <c r="K12" i="7"/>
  <c r="P107" i="6"/>
  <c r="O106" i="6"/>
  <c r="P68" i="6"/>
  <c r="N66" i="6"/>
  <c r="N65" i="6" s="1"/>
  <c r="N64" i="6" s="1"/>
  <c r="P67" i="6"/>
  <c r="P26" i="6"/>
  <c r="N15" i="6"/>
  <c r="N112" i="6"/>
  <c r="N111" i="6" s="1"/>
  <c r="N110" i="6" s="1"/>
  <c r="N91" i="6" s="1"/>
  <c r="P31" i="6"/>
  <c r="O22" i="6"/>
  <c r="P22" i="6" s="1"/>
  <c r="O74" i="6"/>
  <c r="O73" i="6" s="1"/>
  <c r="F46" i="5"/>
  <c r="E51" i="5"/>
  <c r="F51" i="5" s="1"/>
  <c r="D13" i="5"/>
  <c r="D12" i="5" s="1"/>
  <c r="F17" i="8"/>
  <c r="F16" i="8"/>
  <c r="F26" i="8"/>
  <c r="E25" i="8"/>
  <c r="F25" i="8" s="1"/>
  <c r="O112" i="6"/>
  <c r="P116" i="6"/>
  <c r="P54" i="6"/>
  <c r="O53" i="6"/>
  <c r="P98" i="6"/>
  <c r="P48" i="6"/>
  <c r="O47" i="6"/>
  <c r="P141" i="6"/>
  <c r="O140" i="6"/>
  <c r="O84" i="6"/>
  <c r="O35" i="6"/>
  <c r="P36" i="6"/>
  <c r="O18" i="6"/>
  <c r="P19" i="6"/>
  <c r="P66" i="6"/>
  <c r="O65" i="6"/>
  <c r="P135" i="6"/>
  <c r="O134" i="6"/>
  <c r="N86" i="6"/>
  <c r="P86" i="6" s="1"/>
  <c r="N85" i="6"/>
  <c r="N84" i="6" s="1"/>
  <c r="F14" i="5"/>
  <c r="F56" i="5"/>
  <c r="F52" i="5"/>
  <c r="F21" i="5"/>
  <c r="F35" i="5"/>
  <c r="F34" i="5"/>
  <c r="E25" i="5"/>
  <c r="F25" i="5" s="1"/>
  <c r="N14" i="6" l="1"/>
  <c r="N13" i="6" s="1"/>
  <c r="P74" i="6"/>
  <c r="P84" i="6"/>
  <c r="O34" i="6"/>
  <c r="P34" i="6" s="1"/>
  <c r="P35" i="6"/>
  <c r="P112" i="6"/>
  <c r="O111" i="6"/>
  <c r="P134" i="6"/>
  <c r="O133" i="6"/>
  <c r="P53" i="6"/>
  <c r="O52" i="6"/>
  <c r="P106" i="6"/>
  <c r="O105" i="6"/>
  <c r="O17" i="6"/>
  <c r="P18" i="6"/>
  <c r="P85" i="6"/>
  <c r="P94" i="6"/>
  <c r="O93" i="6"/>
  <c r="O64" i="6"/>
  <c r="P64" i="6" s="1"/>
  <c r="P65" i="6"/>
  <c r="P140" i="6"/>
  <c r="O139" i="6"/>
  <c r="O46" i="6"/>
  <c r="P47" i="6"/>
  <c r="O72" i="6"/>
  <c r="P73" i="6"/>
  <c r="E20" i="5"/>
  <c r="P139" i="6" l="1"/>
  <c r="O138" i="6"/>
  <c r="P138" i="6" s="1"/>
  <c r="P93" i="6"/>
  <c r="O92" i="6"/>
  <c r="O16" i="6"/>
  <c r="P17" i="6"/>
  <c r="P72" i="6"/>
  <c r="O71" i="6"/>
  <c r="P71" i="6" s="1"/>
  <c r="P105" i="6"/>
  <c r="O104" i="6"/>
  <c r="P104" i="6" s="1"/>
  <c r="P133" i="6"/>
  <c r="O132" i="6"/>
  <c r="O45" i="6"/>
  <c r="P45" i="6" s="1"/>
  <c r="P46" i="6"/>
  <c r="O51" i="6"/>
  <c r="P52" i="6"/>
  <c r="P111" i="6"/>
  <c r="O110" i="6"/>
  <c r="P110" i="6" s="1"/>
  <c r="F20" i="5"/>
  <c r="E13" i="5"/>
  <c r="P51" i="6" l="1"/>
  <c r="O15" i="6"/>
  <c r="P16" i="6"/>
  <c r="P132" i="6"/>
  <c r="O131" i="6"/>
  <c r="P131" i="6" s="1"/>
  <c r="P92" i="6"/>
  <c r="O91" i="6"/>
  <c r="P91" i="6" s="1"/>
  <c r="F13" i="5"/>
  <c r="E12" i="5"/>
  <c r="F12" i="5" s="1"/>
  <c r="O14" i="6" l="1"/>
  <c r="P15" i="6"/>
  <c r="P14" i="6" l="1"/>
  <c r="O13" i="6"/>
  <c r="P13" i="6" s="1"/>
</calcChain>
</file>

<file path=xl/sharedStrings.xml><?xml version="1.0" encoding="utf-8"?>
<sst xmlns="http://schemas.openxmlformats.org/spreadsheetml/2006/main" count="964" uniqueCount="283">
  <si>
    <t>Исполнено</t>
  </si>
  <si>
    <t>4</t>
  </si>
  <si>
    <t>5</t>
  </si>
  <si>
    <t xml:space="preserve">Доходы бюджета - всего  </t>
  </si>
  <si>
    <t>х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</si>
  <si>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</si>
  <si>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</si>
  <si>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</si>
  <si>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</si>
  <si>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</si>
  <si>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</si>
  <si>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</si>
  <si>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</si>
  <si>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</si>
  <si>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</si>
  <si>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</si>
  <si>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</si>
  <si>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</si>
  <si>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</si>
  <si>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</si>
  <si>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</si>
  <si>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</si>
  <si>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</si>
  <si>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</si>
  <si>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</si>
  <si>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</si>
  <si>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</si>
  <si>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</si>
  <si>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</si>
  <si>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</si>
  <si>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</si>
  <si>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</si>
  <si>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</si>
  <si>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</si>
  <si>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</si>
  <si>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</si>
  <si>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</si>
  <si>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</si>
  <si>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</si>
  <si>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</si>
  <si>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</si>
  <si>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</si>
  <si>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</si>
  <si>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</si>
  <si>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</si>
  <si>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</si>
  <si>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</si>
  <si>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91810000000000000000</t>
  </si>
  <si>
    <t>ДОХОДЫ ОТ ИСПОЛЬЗОВАНИЯ ИМУЩЕСТВА, НАХОДЯЩЕГОСЯ В ГОСУДАРСТВЕННОЙ И МУНИЦИПАЛЬНОЙ СОБСТВЕННОСТИ</t>
  </si>
  <si>
    <t>91811100000000000000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</si>
  <si>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</si>
  <si>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</si>
  <si>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</si>
  <si>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91811105030000000120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</si>
  <si>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</si>
  <si>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91811105035100000120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</si>
  <si>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</si>
  <si>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</si>
  <si>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</si>
  <si>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91811109040000000120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</si>
  <si>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</si>
  <si>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91811109045100000120</t>
  </si>
  <si>
    <t>ДОХОДЫ ОТ ПРОДАЖИ МАТЕРИАЛЬНЫХ И НЕМАТЕРИАЛЬНЫХ АКТИВОВ</t>
  </si>
  <si>
    <t>91811400000000000000</t>
  </si>
  <si>
    <t>Доходы от продажи земельных участков, находящихся в государственной и муниципальной собственности</t>
  </si>
  <si>
    <t>91811406000000000430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</si>
  <si>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</si>
  <si>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91811406020000000430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</si>
  <si>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</si>
  <si>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</si>
  <si>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ПРОЧИЕ НЕНАЛОГОВЫЕ ДОХОДЫ</t>
  </si>
  <si>
    <t>91811700000000000000</t>
  </si>
  <si>
    <t>Прочие неналоговые доходы</t>
  </si>
  <si>
    <t>91811705000000000180</t>
  </si>
  <si>
    <t>Прочие неналоговые доходы бюджетов сельских поселений</t>
  </si>
  <si>
    <t>91811705050100000180</t>
  </si>
  <si>
    <t>Средства самообложения граждан</t>
  </si>
  <si>
    <t>91811714000000000150</t>
  </si>
  <si>
    <t>Средства самообложения граждан, зачисляемые в бюджеты сельских поселений</t>
  </si>
  <si>
    <t>91811714030100000150</t>
  </si>
  <si>
    <t>БЕЗВОЗМЕЗДНЫЕ ПОСТУПЛЕНИЯ</t>
  </si>
  <si>
    <t>91820000000000000000</t>
  </si>
  <si>
    <t>БЕЗВОЗМЕЗДНЫЕ ПОСТУПЛЕНИЯ ОТ ДРУГИХ БЮДЖЕТОВ БЮДЖЕТНОЙ СИСТЕМЫ РОССИЙСКОЙ ФЕДЕРАЦИИ</t>
  </si>
  <si>
    <t>91820200000000000000</t>
  </si>
  <si>
    <t>Дотации бюджетам бюджетной системы Российской Федерации</t>
  </si>
  <si>
    <t>91820210000000000150</t>
  </si>
  <si>
    <t>Дотации бюджетам на поддержку мер по обеспечению сбалансированности бюджетов</t>
  </si>
  <si>
    <t>91820215002000000150</t>
  </si>
  <si>
    <t>Дотации бюджетам сельских поселений на поддержку мер по обеспечению сбалансированности бюджетов</t>
  </si>
  <si>
    <t>91820215002100000150</t>
  </si>
  <si>
    <t>Субвенции бюджетам бюджетной системы Российской Федерации</t>
  </si>
  <si>
    <t>91820230000000000150</t>
  </si>
  <si>
    <t>Субвенции местным бюджетам на выполнение передаваемых полномочий субъектов Российской Федерации</t>
  </si>
  <si>
    <t>91820230024000000150</t>
  </si>
  <si>
    <t>Субвенции бюджетам сельских поселений на выполнение передаваемых полномочий субъектов Российской Федерации</t>
  </si>
  <si>
    <t>91820230024100000150</t>
  </si>
  <si>
    <t>91820235118000000150</t>
  </si>
  <si>
    <t>91820235118100000150</t>
  </si>
  <si>
    <t>Иные межбюджетные трансферты</t>
  </si>
  <si>
    <t>91820240000000000150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</si>
  <si>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</si>
  <si>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91820240014000000150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</si>
  <si>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</si>
  <si>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91820240014100000150</t>
  </si>
  <si>
    <t>Прочие межбюджетные трансферты, передаваемые бюджетам</t>
  </si>
  <si>
    <t>91820249999000000150</t>
  </si>
  <si>
    <t>Прочие межбюджетные трансферты, передаваемые бюджетам сельских поселений</t>
  </si>
  <si>
    <t>91820249999100000150</t>
  </si>
  <si>
    <t>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</si>
  <si>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</si>
  <si>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</si>
  <si>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</si>
  <si>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</si>
  <si>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</si>
  <si>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</si>
  <si>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Межбюджетные трансферты</t>
  </si>
  <si>
    <t>Специальные расходы</t>
  </si>
  <si>
    <t>Резервные фонды</t>
  </si>
  <si>
    <t>Резервные средства</t>
  </si>
  <si>
    <t>Уличное освещение</t>
  </si>
  <si>
    <t>Организация и содержание мест захоронения</t>
  </si>
  <si>
    <t>Решение вопросов местного значения, осуществляемое с привлечением средств самообложения граждан</t>
  </si>
  <si>
    <t>Социальное обеспечение и иные выплаты населению</t>
  </si>
  <si>
    <t>Публичные нормативные социальные выплаты гражданам</t>
  </si>
  <si>
    <t>Обслуживание государственного (муниципального) долга</t>
  </si>
  <si>
    <t>Обслуживание муниципального долга</t>
  </si>
  <si>
    <t>800</t>
  </si>
  <si>
    <t/>
  </si>
  <si>
    <t>Приложение 1</t>
  </si>
  <si>
    <t xml:space="preserve">к решению Совета депутатов </t>
  </si>
  <si>
    <t xml:space="preserve">  Саловского сельского поселения </t>
  </si>
  <si>
    <t xml:space="preserve">Лямбирского муниципального района </t>
  </si>
  <si>
    <t>Республики Мордовия</t>
  </si>
  <si>
    <t>(тыс. руб.)</t>
  </si>
  <si>
    <t>КОД</t>
  </si>
  <si>
    <t>НАИМЕНОВАНИЕ</t>
  </si>
  <si>
    <t>Утверждено</t>
  </si>
  <si>
    <t>Процент исполнения</t>
  </si>
  <si>
    <t>3</t>
  </si>
  <si>
    <t>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</si>
  <si>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</si>
  <si>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Приложение  2</t>
  </si>
  <si>
    <t xml:space="preserve"> Саловского сельского поселения</t>
  </si>
  <si>
    <t>Наименование</t>
  </si>
  <si>
    <t>Адм</t>
  </si>
  <si>
    <t>Рз</t>
  </si>
  <si>
    <t>ПРз</t>
  </si>
  <si>
    <t>Lev</t>
  </si>
  <si>
    <t>ВСЕГО</t>
  </si>
  <si>
    <t>Администрация Саловского сельского поселения Лямбирского муниципального района Республики Мордовия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</si>
  <si>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</si>
  <si>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</si>
  <si>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 власти субъектов Российской Федерации, местных администраций</t>
  </si>
  <si>
    <t>04</t>
  </si>
  <si>
    <t>Другие общегосударственные вопросы</t>
  </si>
  <si>
    <t>13</t>
  </si>
  <si>
    <t>Национальная оборона</t>
  </si>
  <si>
    <t>02</t>
  </si>
  <si>
    <t>Мобилизационная и вневойсковая подготовка</t>
  </si>
  <si>
    <t>03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</si>
  <si>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</si>
  <si>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</si>
  <si>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экономика</t>
  </si>
  <si>
    <t>Дорожное хозяйство (дорожные фонды)</t>
  </si>
  <si>
    <t>09</t>
  </si>
  <si>
    <t>Жилищно-коммунальное хозяйство</t>
  </si>
  <si>
    <t>05</t>
  </si>
  <si>
    <t>Жилищное хозяйство</t>
  </si>
  <si>
    <t>Коммунальное хозяйство</t>
  </si>
  <si>
    <t>Благоустройство</t>
  </si>
  <si>
    <t>Социальная политика</t>
  </si>
  <si>
    <t>Пенсионное обеспечение</t>
  </si>
  <si>
    <t>Обслуживание  государственного (муниципального) внутренного долга</t>
  </si>
  <si>
    <t>Приложение  № 3</t>
  </si>
  <si>
    <t xml:space="preserve">Саловского сельского поселения </t>
  </si>
  <si>
    <t>ЦСР</t>
  </si>
  <si>
    <t>ВР</t>
  </si>
  <si>
    <t>Сумма (тыс. руб.)</t>
  </si>
  <si>
    <t>Обеспечение деятельности Администрации Саловского сельского поселения Лямбирского муниципального района Республики Мордовия</t>
  </si>
  <si>
    <t>65</t>
  </si>
  <si>
    <t>Высшее должностное лицо муниципального образования</t>
  </si>
  <si>
    <t>1</t>
  </si>
  <si>
    <t>00</t>
  </si>
  <si>
    <t>Расходы на выплаты по оплате труда Главы Саловского сельского поселения Лямбирского муниципального района Республики Мордовия</t>
  </si>
  <si>
    <t>41140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</si>
  <si>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внебюдетными фондами</t>
  </si>
  <si>
    <t>Аппарат Администрации Саловского сельского поселения Лямбирского муниципального района Республики Мордовия</t>
  </si>
  <si>
    <t>2</t>
  </si>
  <si>
    <t xml:space="preserve">Расходы на выплаты по оплате труда работников органов местного самоуправления </t>
  </si>
  <si>
    <t>41110</t>
  </si>
  <si>
    <t xml:space="preserve">Расходы на обеспечение функций органов местного самоуправления </t>
  </si>
  <si>
    <t>41120</t>
  </si>
  <si>
    <t>Иные межбюджетные трансферты на осуществление полномочий по  составлению проекта бюджета поселения,  исполнению бюджета поселения, осуществлению контроля за его исполнением, составлению отчета об исполнении бюджета поселения</t>
  </si>
  <si>
    <t>44501</t>
  </si>
  <si>
    <t>500</t>
  </si>
  <si>
    <t>540</t>
  </si>
  <si>
    <t>Непрограммные расходы главных распорядителей средств бюджета Саловского сельского поселения Лямбирского муниципального района Республики Мордовия</t>
  </si>
  <si>
    <t>89</t>
  </si>
  <si>
    <t>0</t>
  </si>
  <si>
    <t>Непрограммные расходы в рамках обеспечения деятельности главных распорядителей средств бюджета Саловского сельского поселения Лямбирского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</si>
  <si>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</si>
  <si>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</si>
  <si>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>Резервный фонд  администрации Саловского сельского поселения Лямбирского муниципального района Республики Мордовия</t>
  </si>
  <si>
    <t>41180</t>
  </si>
  <si>
    <t>870</t>
  </si>
  <si>
    <t>Мероприятия, связанные с  муниципальным управлением</t>
  </si>
  <si>
    <t>41210</t>
  </si>
  <si>
    <t>Исполнение судебных актов, предусматривающих обращение взыскания на средства  бюджета Саловского сельского поселения Лямбирского муниципального района Республики Мордовия</t>
  </si>
  <si>
    <t>41220</t>
  </si>
  <si>
    <t xml:space="preserve">Исполнение судебных актов </t>
  </si>
  <si>
    <t xml:space="preserve">Оценка недвижимости, признание прав и регулирование отношений по муниципальной собственности </t>
  </si>
  <si>
    <t>42200</t>
  </si>
  <si>
    <t xml:space="preserve">Национальная оборона 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</si>
  <si>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</si>
  <si>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51180</t>
  </si>
  <si>
    <t>Защита населения и территории от чрезвычайных ситуаций природного и техногенного характера, пожарная безопасность</t>
  </si>
  <si>
    <t>Мероприятия по проведению пожарной безопасности</t>
  </si>
  <si>
    <t>Выполнение работ на гидротехнических сооружениях по пропуску весеннего паводка</t>
  </si>
  <si>
    <t>Дорожное хозяйство (дорожные  фонды)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</si>
  <si>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</si>
  <si>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</si>
  <si>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 xml:space="preserve">Жилищное хозяйство </t>
  </si>
  <si>
    <t>Взнос на капитальный ремонт общего имущества в многоквартирном доме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</si>
  <si>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контролю, а также иных полномочий органов местного самоуправления в соответствии с жилищным законодательством</t>
  </si>
  <si>
    <t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</si>
  <si>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</si>
  <si>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 xml:space="preserve">Прочие мероприятия по благоустройству </t>
  </si>
  <si>
    <t>43040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</si>
  <si>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</si>
  <si>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</si>
  <si>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</si>
  <si>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</si>
  <si>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Доплаты к пенсиям муниципальных служащих  Республики Мордовия</t>
  </si>
  <si>
    <t>03010</t>
  </si>
  <si>
    <t xml:space="preserve">Процентные платежи по муниципальному долгу </t>
  </si>
  <si>
    <t>730</t>
  </si>
  <si>
    <t>Приложение  4</t>
  </si>
  <si>
    <t>(тыс. руб)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</si>
  <si>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</si>
  <si>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</si>
  <si>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000 01 00 00 00 00 0000 000</t>
  </si>
  <si>
    <t>Источники внутреннего финансирования дефицита бюджетов</t>
  </si>
  <si>
    <t>000 01 03 00 00 00 0000 000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</si>
  <si>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</si>
  <si>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000 01 03 01 00 00 0000 800</t>
  </si>
  <si>
    <t>Погашение  бюджетных кредитов, полученных от других бюджетов бюджетной системы Российской Федерации в валюте Российской Федерации</t>
  </si>
  <si>
    <t>000 01 03 01 00 10 2600 810</t>
  </si>
  <si>
    <t>Погашение бюджетами сельских поселений  кредитов от других бюджетов бюджетной системы Российской Федерации в валюте Российской Федерации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</si>
  <si>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</si>
  <si>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</si>
  <si>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</si>
  <si>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</si>
  <si>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</si>
  <si>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</si>
  <si>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</si>
  <si>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</si>
  <si>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</si>
  <si>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</si>
  <si>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000 01 05 00 00 00 0000 600</t>
  </si>
  <si>
    <t>Уменьшение остатков средств бюджетов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</si>
  <si>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</si>
  <si>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</si>
  <si>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</si>
  <si>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</si>
  <si>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</si>
  <si>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 бюджетов сельских поселений</t>
  </si>
  <si>
    <t>Привлечение  средств</t>
  </si>
  <si>
    <t xml:space="preserve"> ДОХОДЫ БЮДЖЕТА  САЛОВСКОГО СЕЛЬСКОГО ПОСЕЛЕНИЯ ЛЯМБИРСКОГО МУНИЦИПАЛЬНОГО РАЙОНА РЕСПУБЛИКИ МОРДОВИЯ ЗА 2022 ГОД  ПО КОДАМ КЛАССИФИКАЦИИ ДОХОДОВ БЮДЖЕТОВ</t>
  </si>
  <si>
    <t>"____" __________ 2023 г. №____</t>
  </si>
  <si>
    <t>РАСХОДЫ БЮДЖЕТА САЛОВСКОГО СЕЛЬСКОГО ПОСЕЛЕНИЯ ЛЯМБИРСКОГО МУНИЦИПАЛЬНОГО РАЙОНА  РЕСПУБЛИКИ МОРДОВИЯ ЗА 2022 ГОД ПО ВЕДОМСТВЕННОЙ СТРУКТУРЕ РАСХОДОВ БЮДЖЕТА САЛОВСКОГО СЕЛЬСКОГО ПОСЕЛЕНИЯ ЛЯМБИРСКОГО МУНИЦИПАЛЬНОГО РАЙОНА РЕСПУБЛИКИ МОРДОВИЯ</t>
  </si>
  <si>
    <t>Обеспечение проведения выборов и референдумов</t>
  </si>
  <si>
    <t>07</t>
  </si>
  <si>
    <t>Непрограммные расходы главных распорядителей бюджетных средств Саловского сельского поселения Лямбирского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</si>
  <si>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Саловского сельского поселения Лямбирского муниципального района Республики Мордовия</t>
  </si>
  <si>
    <t>Проведение выборов депутатов Саловского сельского поселения Лямбирского муниципального района Республики Мордовия</t>
  </si>
  <si>
    <t>41130</t>
  </si>
  <si>
    <t>880</t>
  </si>
  <si>
    <t xml:space="preserve">РАСХОДЫ БЮДЖЕТА САЛОВСКОГО СЕЛЬСКОГО ПОСЕЛЕНИЯ  ЛЯМБИРСКОГО МУНИЦИПАЛЬНОГО РАЙОНА РЕСПУБЛИКИ МОРДОВИЯ ЗА 2022 ГОД ПО  РАЗДЕЛАМ И ПОДРАЗДЕЛАМ  КЛАССИФИКАЦИИ РАСХОДОВ БЮДЖЕТОВ   </t>
  </si>
  <si>
    <t>от "____"_________2023 г.  №_____</t>
  </si>
  <si>
    <t>ИСТОЧНИКИ ФИНАНСИРОВАНИЯ ДЕФИЦИТА  БЮДЖЕТА САЛОВСКОГО СЕЛЬСКОГО ПОСЕЛЕНИЯ ЛЯМБИРСКОГО МУНИЦИПАЛЬНОГО РАЙОНА  РЕСПУБЛИКИ МОРДОВИЯ ЗА 2022 ГОД ПО КОДАМ КЛАССИФИКАЦИИ ИСТОЧНИКОВ ФИНАНСИРОВАНИЯ ДЕФИЦИТОВ БЮДЖЕТОВ</t>
  </si>
  <si>
    <t>Итого источников внутреннего финансирования дефицита бюджета Саловского сельского поселения Лямбирского муниципального района Республики Мордовия</t>
  </si>
  <si>
    <t>"_____" __________ 2023 г. №____</t>
  </si>
  <si>
    <t>На погашение кредиторской задолженности по уплате взносов на капитальный ремонт общего имущества многоквартирных домов, находящихся в муниципальной собственности поселений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</si>
</sst>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₽_-;\-* #,##0.00\ _₽_-;_-* &quot;-&quot;??\ _₽_-;_-@_-"/>
    <numFmt numFmtId="164" formatCode="dd\.mm\.yyyy"/>
    <numFmt numFmtId="165" formatCode="#,##0.00_ ;\-#,##0.00"/>
    <numFmt numFmtId="166" formatCode="#,##0.0"/>
    <numFmt numFmtId="167" formatCode="0.0"/>
    <numFmt numFmtId="168" formatCode="_(* #,##0.00_);_(* \(#,##0.00\);_(* &quot;-&quot;??_);_(@_)"/>
  </numFmts>
  <fonts count="42" x14ac:knownFonts="1">
    <font>
      <sz val="11"/>
      <name val="Calibri"/>
      <family val="2"/>
      <scheme val="minor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Arial"/>
      <family val="2"/>
      <charset val="204"/>
    </font>
    <font>
      <u/>
      <sz val="8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  <family val="2"/>
      <charset val="204"/>
    </font>
    <font>
      <sz val="9"/>
      <color rgb="FF000000"/>
      <name val="Calibri"/>
      <family val="2"/>
      <charset val="204"/>
      <scheme val="minor"/>
    </font>
    <font>
      <sz val="7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</font>
    <font>
      <sz val="9.5"/>
      <name val="Times New Roman"/>
      <family val="1"/>
      <charset val="204"/>
    </font>
    <font>
      <sz val="10"/>
      <name val="Verdana"/>
      <family val="2"/>
    </font>
    <font>
      <b/>
      <sz val="11"/>
      <name val="Times New Roman"/>
      <family val="1"/>
    </font>
    <font>
      <b/>
      <sz val="11"/>
      <name val="Arial"/>
      <family val="2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1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1" fillId="0" borderId="0"/>
    <xf numFmtId="0" fontId="21" fillId="0" borderId="0"/>
    <xf numFmtId="0" fontId="21" fillId="0" borderId="0"/>
    <xf numFmtId="0" fontId="19" fillId="0" borderId="1"/>
    <xf numFmtId="0" fontId="19" fillId="0" borderId="1"/>
    <xf numFmtId="0" fontId="20" fillId="2" borderId="1"/>
    <xf numFmtId="0" fontId="19" fillId="0" borderId="1"/>
    <xf numFmtId="0" fontId="15" fillId="0" borderId="2">
      <alignment horizontal="left"/>
    </xf>
    <xf numFmtId="0" fontId="14" fillId="0" borderId="11">
      <alignment horizontal="left"/>
    </xf>
    <xf numFmtId="43" fontId="21" fillId="0" borderId="0" applyFont="0" applyFill="0" applyBorder="0" applyAlignment="0" applyProtection="0"/>
    <xf numFmtId="168" fontId="25" fillId="0" borderId="1" applyFont="0" applyFill="0" applyBorder="0" applyAlignment="0" applyProtection="0"/>
    <xf numFmtId="0" fontId="32" fillId="0" borderId="1"/>
    <xf numFmtId="0" fontId="32" fillId="0" borderId="1"/>
  </cellStyleXfs>
  <cellXfs count="285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22" fillId="0" borderId="1" xfId="0" applyFont="1" applyBorder="1" applyAlignment="1">
      <alignment horizontal="right" wrapText="1"/>
    </xf>
    <xf numFmtId="49" fontId="26" fillId="0" borderId="48" xfId="0" applyNumberFormat="1" applyFont="1" applyFill="1" applyBorder="1" applyAlignment="1">
      <alignment horizontal="center"/>
    </xf>
    <xf numFmtId="49" fontId="26" fillId="0" borderId="49" xfId="0" applyNumberFormat="1" applyFont="1" applyFill="1" applyBorder="1" applyAlignment="1">
      <alignment horizontal="center"/>
    </xf>
    <xf numFmtId="49" fontId="28" fillId="0" borderId="50" xfId="33" applyNumberFormat="1" applyFont="1" applyBorder="1" applyProtection="1">
      <alignment horizontal="center" vertical="center"/>
    </xf>
    <xf numFmtId="0" fontId="28" fillId="0" borderId="51" xfId="31" applyNumberFormat="1" applyFont="1" applyBorder="1" applyAlignment="1" applyProtection="1">
      <alignment horizontal="left" vertical="top" wrapText="1"/>
    </xf>
    <xf numFmtId="166" fontId="28" fillId="0" borderId="52" xfId="34" applyNumberFormat="1" applyFont="1" applyBorder="1" applyProtection="1">
      <alignment horizontal="right" vertical="center" shrinkToFit="1"/>
    </xf>
    <xf numFmtId="166" fontId="28" fillId="0" borderId="53" xfId="34" applyNumberFormat="1" applyFont="1" applyBorder="1" applyAlignment="1" applyProtection="1">
      <alignment horizontal="right" shrinkToFit="1"/>
    </xf>
    <xf numFmtId="49" fontId="28" fillId="0" borderId="54" xfId="44" applyNumberFormat="1" applyFont="1" applyBorder="1" applyProtection="1">
      <alignment horizontal="center"/>
    </xf>
    <xf numFmtId="0" fontId="28" fillId="0" borderId="55" xfId="42" applyNumberFormat="1" applyFont="1" applyBorder="1" applyAlignment="1" applyProtection="1">
      <alignment horizontal="left" vertical="top" wrapText="1"/>
    </xf>
    <xf numFmtId="166" fontId="28" fillId="0" borderId="56" xfId="45" applyNumberFormat="1" applyFont="1" applyBorder="1" applyProtection="1">
      <alignment horizontal="right" shrinkToFit="1"/>
    </xf>
    <xf numFmtId="166" fontId="28" fillId="0" borderId="57" xfId="34" applyNumberFormat="1" applyFont="1" applyBorder="1" applyAlignment="1" applyProtection="1">
      <alignment horizontal="right" shrinkToFit="1"/>
    </xf>
    <xf numFmtId="0" fontId="28" fillId="0" borderId="20" xfId="42" applyNumberFormat="1" applyFont="1" applyAlignment="1" applyProtection="1">
      <alignment horizontal="left" vertical="top" wrapText="1"/>
    </xf>
    <xf numFmtId="166" fontId="28" fillId="0" borderId="58" xfId="34" applyNumberFormat="1" applyFont="1" applyBorder="1" applyAlignment="1" applyProtection="1">
      <alignment horizontal="right" shrinkToFit="1"/>
    </xf>
    <xf numFmtId="166" fontId="28" fillId="0" borderId="59" xfId="34" applyNumberFormat="1" applyFont="1" applyBorder="1" applyAlignment="1" applyProtection="1">
      <alignment horizontal="right" shrinkToFit="1"/>
    </xf>
    <xf numFmtId="0" fontId="0" fillId="0" borderId="58" xfId="0" applyBorder="1" applyProtection="1">
      <protection locked="0"/>
    </xf>
    <xf numFmtId="49" fontId="28" fillId="0" borderId="60" xfId="44" applyNumberFormat="1" applyFont="1" applyBorder="1" applyProtection="1">
      <alignment horizontal="center"/>
    </xf>
    <xf numFmtId="166" fontId="28" fillId="0" borderId="61" xfId="45" applyNumberFormat="1" applyFont="1" applyBorder="1" applyProtection="1">
      <alignment horizontal="right" shrinkToFit="1"/>
    </xf>
    <xf numFmtId="166" fontId="28" fillId="0" borderId="62" xfId="45" applyNumberFormat="1" applyFont="1" applyBorder="1" applyProtection="1">
      <alignment horizontal="right" shrinkToFit="1"/>
    </xf>
    <xf numFmtId="166" fontId="28" fillId="0" borderId="63" xfId="45" applyNumberFormat="1" applyFont="1" applyBorder="1" applyProtection="1">
      <alignment horizontal="right" shrinkToFit="1"/>
    </xf>
    <xf numFmtId="166" fontId="28" fillId="0" borderId="54" xfId="45" applyNumberFormat="1" applyFont="1" applyBorder="1" applyProtection="1">
      <alignment horizontal="right" shrinkToFit="1"/>
    </xf>
    <xf numFmtId="49" fontId="28" fillId="0" borderId="64" xfId="44" applyNumberFormat="1" applyFont="1" applyBorder="1" applyProtection="1">
      <alignment horizontal="center"/>
    </xf>
    <xf numFmtId="166" fontId="28" fillId="0" borderId="64" xfId="45" applyNumberFormat="1" applyFont="1" applyBorder="1" applyProtection="1">
      <alignment horizontal="right" shrinkToFit="1"/>
    </xf>
    <xf numFmtId="166" fontId="28" fillId="0" borderId="65" xfId="45" applyNumberFormat="1" applyFont="1" applyBorder="1" applyProtection="1">
      <alignment horizontal="right" shrinkToFit="1"/>
    </xf>
    <xf numFmtId="166" fontId="28" fillId="0" borderId="66" xfId="45" applyNumberFormat="1" applyFont="1" applyBorder="1" applyProtection="1">
      <alignment horizontal="right" shrinkToFit="1"/>
    </xf>
    <xf numFmtId="0" fontId="28" fillId="0" borderId="67" xfId="42" applyNumberFormat="1" applyFont="1" applyBorder="1" applyAlignment="1" applyProtection="1">
      <alignment horizontal="left" vertical="top" wrapText="1"/>
    </xf>
    <xf numFmtId="49" fontId="28" fillId="0" borderId="2" xfId="44" applyNumberFormat="1" applyFont="1" applyBorder="1" applyProtection="1">
      <alignment horizontal="center"/>
    </xf>
    <xf numFmtId="0" fontId="28" fillId="0" borderId="54" xfId="42" applyNumberFormat="1" applyFont="1" applyBorder="1" applyAlignment="1" applyProtection="1">
      <alignment horizontal="left" vertical="top" wrapText="1"/>
    </xf>
    <xf numFmtId="49" fontId="28" fillId="0" borderId="1" xfId="44" applyNumberFormat="1" applyFont="1" applyBorder="1" applyProtection="1">
      <alignment horizontal="center"/>
    </xf>
    <xf numFmtId="0" fontId="28" fillId="0" borderId="45" xfId="42" applyNumberFormat="1" applyFont="1" applyBorder="1" applyAlignment="1" applyProtection="1">
      <alignment horizontal="left" vertical="top" wrapText="1"/>
    </xf>
    <xf numFmtId="166" fontId="28" fillId="0" borderId="45" xfId="45" applyNumberFormat="1" applyFont="1" applyBorder="1" applyProtection="1">
      <alignment horizontal="right" shrinkToFit="1"/>
    </xf>
    <xf numFmtId="166" fontId="28" fillId="0" borderId="68" xfId="45" applyNumberFormat="1" applyFont="1" applyBorder="1" applyProtection="1">
      <alignment horizontal="right" shrinkToFit="1"/>
    </xf>
    <xf numFmtId="0" fontId="0" fillId="0" borderId="69" xfId="0" applyBorder="1" applyProtection="1">
      <protection locked="0"/>
    </xf>
    <xf numFmtId="0" fontId="0" fillId="0" borderId="0" xfId="0" applyAlignment="1"/>
    <xf numFmtId="0" fontId="0" fillId="0" borderId="0" xfId="0" applyAlignment="1">
      <alignment wrapText="1"/>
    </xf>
    <xf numFmtId="0" fontId="25" fillId="0" borderId="0" xfId="0" applyFont="1" applyFill="1"/>
    <xf numFmtId="0" fontId="25" fillId="0" borderId="0" xfId="0" applyFont="1" applyFill="1" applyAlignment="1">
      <alignment horizontal="right" vertical="top" wrapText="1"/>
    </xf>
    <xf numFmtId="0" fontId="22" fillId="0" borderId="0" xfId="0" applyFont="1" applyFill="1" applyAlignment="1">
      <alignment horizontal="right" vertical="top" wrapText="1"/>
    </xf>
    <xf numFmtId="0" fontId="22" fillId="0" borderId="0" xfId="0" applyFont="1" applyFill="1" applyAlignment="1">
      <alignment horizontal="right" wrapText="1"/>
    </xf>
    <xf numFmtId="0" fontId="26" fillId="0" borderId="1" xfId="0" applyFont="1" applyFill="1" applyBorder="1" applyAlignment="1">
      <alignment vertical="top" wrapText="1"/>
    </xf>
    <xf numFmtId="0" fontId="26" fillId="0" borderId="1" xfId="0" applyFont="1" applyFill="1" applyBorder="1" applyAlignment="1">
      <alignment horizontal="center" vertical="top" wrapText="1"/>
    </xf>
    <xf numFmtId="0" fontId="25" fillId="0" borderId="58" xfId="0" applyFont="1" applyFill="1" applyBorder="1"/>
    <xf numFmtId="0" fontId="25" fillId="0" borderId="1" xfId="0" applyFont="1" applyFill="1" applyBorder="1"/>
    <xf numFmtId="0" fontId="29" fillId="0" borderId="0" xfId="0" applyFont="1" applyFill="1" applyAlignment="1"/>
    <xf numFmtId="0" fontId="29" fillId="0" borderId="58" xfId="0" applyFont="1" applyFill="1" applyBorder="1" applyAlignment="1"/>
    <xf numFmtId="0" fontId="29" fillId="0" borderId="1" xfId="0" applyFont="1" applyFill="1" applyBorder="1" applyAlignment="1"/>
    <xf numFmtId="0" fontId="26" fillId="0" borderId="4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26" fillId="0" borderId="42" xfId="0" applyFont="1" applyBorder="1" applyAlignment="1">
      <alignment horizontal="center"/>
    </xf>
    <xf numFmtId="0" fontId="27" fillId="0" borderId="48" xfId="0" applyFont="1" applyFill="1" applyBorder="1" applyAlignment="1">
      <alignment horizontal="center"/>
    </xf>
    <xf numFmtId="0" fontId="27" fillId="0" borderId="71" xfId="0" applyFont="1" applyFill="1" applyBorder="1" applyAlignment="1">
      <alignment horizontal="center"/>
    </xf>
    <xf numFmtId="0" fontId="30" fillId="0" borderId="0" xfId="0" applyFont="1" applyFill="1"/>
    <xf numFmtId="0" fontId="30" fillId="0" borderId="1" xfId="0" applyFont="1" applyFill="1" applyBorder="1"/>
    <xf numFmtId="0" fontId="26" fillId="0" borderId="42" xfId="0" applyFont="1" applyBorder="1" applyAlignment="1">
      <alignment wrapText="1"/>
    </xf>
    <xf numFmtId="0" fontId="26" fillId="0" borderId="70" xfId="0" applyFont="1" applyBorder="1" applyAlignment="1">
      <alignment horizontal="center" wrapText="1"/>
    </xf>
    <xf numFmtId="167" fontId="26" fillId="0" borderId="70" xfId="0" applyNumberFormat="1" applyFont="1" applyBorder="1" applyAlignment="1">
      <alignment wrapText="1"/>
    </xf>
    <xf numFmtId="167" fontId="26" fillId="0" borderId="58" xfId="0" applyNumberFormat="1" applyFont="1" applyFill="1" applyBorder="1"/>
    <xf numFmtId="0" fontId="24" fillId="0" borderId="73" xfId="0" applyFont="1" applyBorder="1" applyAlignment="1">
      <alignment vertical="top" wrapText="1"/>
    </xf>
    <xf numFmtId="0" fontId="24" fillId="0" borderId="74" xfId="0" applyFont="1" applyBorder="1" applyAlignment="1">
      <alignment horizontal="center" wrapText="1"/>
    </xf>
    <xf numFmtId="0" fontId="24" fillId="0" borderId="43" xfId="0" applyFont="1" applyBorder="1" applyAlignment="1">
      <alignment horizontal="center" wrapText="1"/>
    </xf>
    <xf numFmtId="167" fontId="24" fillId="0" borderId="43" xfId="0" applyNumberFormat="1" applyFont="1" applyBorder="1" applyAlignment="1">
      <alignment wrapText="1"/>
    </xf>
    <xf numFmtId="0" fontId="24" fillId="0" borderId="75" xfId="0" applyFont="1" applyBorder="1" applyAlignment="1">
      <alignment vertical="top" wrapText="1"/>
    </xf>
    <xf numFmtId="0" fontId="24" fillId="0" borderId="77" xfId="0" applyFont="1" applyBorder="1" applyAlignment="1">
      <alignment horizontal="center" wrapText="1"/>
    </xf>
    <xf numFmtId="0" fontId="24" fillId="0" borderId="57" xfId="0" applyFont="1" applyBorder="1" applyAlignment="1">
      <alignment horizontal="center" wrapText="1"/>
    </xf>
    <xf numFmtId="167" fontId="24" fillId="0" borderId="57" xfId="0" applyNumberFormat="1" applyFont="1" applyBorder="1" applyAlignment="1">
      <alignment wrapText="1"/>
    </xf>
    <xf numFmtId="167" fontId="24" fillId="0" borderId="78" xfId="0" applyNumberFormat="1" applyFont="1" applyBorder="1" applyAlignment="1">
      <alignment wrapText="1"/>
    </xf>
    <xf numFmtId="0" fontId="24" fillId="0" borderId="79" xfId="0" applyFont="1" applyBorder="1" applyAlignment="1">
      <alignment vertical="top" wrapText="1"/>
    </xf>
    <xf numFmtId="0" fontId="24" fillId="0" borderId="80" xfId="0" applyFont="1" applyBorder="1" applyAlignment="1">
      <alignment horizontal="center" wrapText="1"/>
    </xf>
    <xf numFmtId="0" fontId="24" fillId="0" borderId="59" xfId="0" applyFont="1" applyBorder="1" applyAlignment="1">
      <alignment horizontal="center" wrapText="1"/>
    </xf>
    <xf numFmtId="167" fontId="24" fillId="0" borderId="59" xfId="0" applyNumberFormat="1" applyFont="1" applyBorder="1" applyAlignment="1">
      <alignment wrapText="1"/>
    </xf>
    <xf numFmtId="0" fontId="24" fillId="0" borderId="75" xfId="0" applyFont="1" applyBorder="1" applyAlignment="1">
      <alignment horizontal="left" vertical="top" wrapText="1"/>
    </xf>
    <xf numFmtId="0" fontId="24" fillId="0" borderId="77" xfId="0" applyFont="1" applyFill="1" applyBorder="1" applyAlignment="1">
      <alignment horizontal="center"/>
    </xf>
    <xf numFmtId="0" fontId="24" fillId="0" borderId="57" xfId="0" applyFont="1" applyFill="1" applyBorder="1" applyAlignment="1">
      <alignment horizontal="center"/>
    </xf>
    <xf numFmtId="166" fontId="24" fillId="0" borderId="75" xfId="0" applyNumberFormat="1" applyFont="1" applyFill="1" applyBorder="1" applyAlignment="1">
      <alignment horizontal="right"/>
    </xf>
    <xf numFmtId="0" fontId="24" fillId="0" borderId="81" xfId="0" applyFont="1" applyFill="1" applyBorder="1" applyAlignment="1">
      <alignment horizontal="right"/>
    </xf>
    <xf numFmtId="0" fontId="24" fillId="0" borderId="82" xfId="0" applyFont="1" applyBorder="1" applyAlignment="1">
      <alignment horizontal="left" vertical="top" wrapText="1"/>
    </xf>
    <xf numFmtId="0" fontId="24" fillId="0" borderId="83" xfId="0" applyFont="1" applyFill="1" applyBorder="1" applyAlignment="1">
      <alignment horizontal="center"/>
    </xf>
    <xf numFmtId="0" fontId="24" fillId="0" borderId="46" xfId="0" applyFont="1" applyBorder="1" applyAlignment="1">
      <alignment horizontal="center" wrapText="1"/>
    </xf>
    <xf numFmtId="166" fontId="24" fillId="0" borderId="82" xfId="0" applyNumberFormat="1" applyFont="1" applyFill="1" applyBorder="1" applyAlignment="1">
      <alignment horizontal="right"/>
    </xf>
    <xf numFmtId="0" fontId="24" fillId="0" borderId="84" xfId="0" applyFont="1" applyFill="1" applyBorder="1" applyAlignment="1">
      <alignment horizontal="right"/>
    </xf>
    <xf numFmtId="167" fontId="24" fillId="0" borderId="46" xfId="0" applyNumberFormat="1" applyFont="1" applyBorder="1" applyAlignment="1">
      <alignment wrapText="1"/>
    </xf>
    <xf numFmtId="0" fontId="25" fillId="0" borderId="0" xfId="0" applyFont="1" applyFill="1" applyAlignment="1">
      <alignment vertical="top" wrapText="1"/>
    </xf>
    <xf numFmtId="0" fontId="25" fillId="0" borderId="0" xfId="0" applyFont="1" applyFill="1" applyAlignment="1">
      <alignment horizontal="center"/>
    </xf>
    <xf numFmtId="166" fontId="25" fillId="0" borderId="0" xfId="0" applyNumberFormat="1" applyFont="1" applyFill="1" applyAlignment="1">
      <alignment horizontal="center"/>
    </xf>
    <xf numFmtId="0" fontId="25" fillId="0" borderId="0" xfId="0" applyFont="1"/>
    <xf numFmtId="0" fontId="26" fillId="0" borderId="1" xfId="0" applyFont="1" applyBorder="1" applyAlignment="1">
      <alignment vertical="top" wrapText="1"/>
    </xf>
    <xf numFmtId="0" fontId="26" fillId="0" borderId="1" xfId="0" applyFont="1" applyBorder="1" applyAlignment="1">
      <alignment horizontal="center" vertical="top" wrapText="1"/>
    </xf>
    <xf numFmtId="0" fontId="25" fillId="0" borderId="41" xfId="0" applyFont="1" applyBorder="1"/>
    <xf numFmtId="0" fontId="25" fillId="0" borderId="58" xfId="0" applyFont="1" applyBorder="1"/>
    <xf numFmtId="0" fontId="25" fillId="0" borderId="1" xfId="0" applyFont="1" applyBorder="1"/>
    <xf numFmtId="0" fontId="27" fillId="0" borderId="45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wrapText="1"/>
    </xf>
    <xf numFmtId="0" fontId="29" fillId="0" borderId="0" xfId="0" applyFont="1" applyFill="1" applyAlignment="1">
      <alignment horizontal="center" vertical="center"/>
    </xf>
    <xf numFmtId="0" fontId="29" fillId="0" borderId="58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6" fillId="0" borderId="48" xfId="0" applyFont="1" applyFill="1" applyBorder="1" applyAlignment="1">
      <alignment horizontal="center" vertical="center"/>
    </xf>
    <xf numFmtId="0" fontId="26" fillId="0" borderId="88" xfId="0" applyFont="1" applyFill="1" applyBorder="1" applyAlignment="1">
      <alignment horizontal="center" vertical="center"/>
    </xf>
    <xf numFmtId="0" fontId="26" fillId="0" borderId="89" xfId="0" applyFont="1" applyFill="1" applyBorder="1" applyAlignment="1">
      <alignment horizontal="center" vertical="center"/>
    </xf>
    <xf numFmtId="0" fontId="26" fillId="0" borderId="90" xfId="0" applyFont="1" applyFill="1" applyBorder="1" applyAlignment="1">
      <alignment horizontal="center" vertical="center"/>
    </xf>
    <xf numFmtId="0" fontId="26" fillId="0" borderId="48" xfId="0" applyFont="1" applyBorder="1" applyAlignment="1">
      <alignment horizontal="center" vertical="center"/>
    </xf>
    <xf numFmtId="0" fontId="26" fillId="0" borderId="48" xfId="0" applyFont="1" applyBorder="1" applyAlignment="1">
      <alignment horizontal="center" vertical="center" wrapText="1"/>
    </xf>
    <xf numFmtId="0" fontId="26" fillId="0" borderId="42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0" fillId="0" borderId="58" xfId="0" applyFont="1" applyFill="1" applyBorder="1"/>
    <xf numFmtId="0" fontId="23" fillId="0" borderId="48" xfId="0" applyFont="1" applyBorder="1" applyAlignment="1">
      <alignment horizontal="left" vertical="center" wrapText="1"/>
    </xf>
    <xf numFmtId="0" fontId="23" fillId="0" borderId="70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/>
    </xf>
    <xf numFmtId="0" fontId="23" fillId="0" borderId="70" xfId="0" applyFont="1" applyBorder="1" applyAlignment="1">
      <alignment horizontal="center"/>
    </xf>
    <xf numFmtId="0" fontId="23" fillId="0" borderId="91" xfId="0" applyFont="1" applyBorder="1" applyAlignment="1">
      <alignment horizontal="center"/>
    </xf>
    <xf numFmtId="0" fontId="23" fillId="0" borderId="92" xfId="0" applyFont="1" applyBorder="1" applyAlignment="1">
      <alignment horizontal="center"/>
    </xf>
    <xf numFmtId="0" fontId="23" fillId="0" borderId="93" xfId="0" applyFont="1" applyBorder="1" applyAlignment="1">
      <alignment horizontal="center"/>
    </xf>
    <xf numFmtId="166" fontId="23" fillId="0" borderId="48" xfId="0" applyNumberFormat="1" applyFont="1" applyBorder="1"/>
    <xf numFmtId="0" fontId="30" fillId="0" borderId="0" xfId="0" applyFont="1"/>
    <xf numFmtId="0" fontId="31" fillId="0" borderId="94" xfId="0" applyFont="1" applyBorder="1" applyAlignment="1">
      <alignment horizontal="left" vertical="top" wrapText="1"/>
    </xf>
    <xf numFmtId="0" fontId="31" fillId="0" borderId="43" xfId="0" applyFont="1" applyBorder="1" applyAlignment="1">
      <alignment horizontal="center"/>
    </xf>
    <xf numFmtId="0" fontId="31" fillId="0" borderId="44" xfId="0" applyFont="1" applyBorder="1" applyAlignment="1">
      <alignment horizontal="center"/>
    </xf>
    <xf numFmtId="0" fontId="31" fillId="0" borderId="95" xfId="0" applyFont="1" applyBorder="1" applyAlignment="1">
      <alignment horizontal="center"/>
    </xf>
    <xf numFmtId="0" fontId="31" fillId="0" borderId="96" xfId="0" applyFont="1" applyBorder="1" applyAlignment="1">
      <alignment horizontal="center"/>
    </xf>
    <xf numFmtId="0" fontId="31" fillId="0" borderId="97" xfId="0" applyFont="1" applyBorder="1" applyAlignment="1">
      <alignment horizontal="center"/>
    </xf>
    <xf numFmtId="166" fontId="31" fillId="0" borderId="98" xfId="0" applyNumberFormat="1" applyFont="1" applyBorder="1"/>
    <xf numFmtId="166" fontId="31" fillId="0" borderId="43" xfId="0" applyNumberFormat="1" applyFont="1" applyBorder="1"/>
    <xf numFmtId="0" fontId="31" fillId="0" borderId="77" xfId="0" applyFont="1" applyBorder="1" applyAlignment="1">
      <alignment horizontal="left" vertical="top" wrapText="1"/>
    </xf>
    <xf numFmtId="0" fontId="31" fillId="0" borderId="57" xfId="0" applyFont="1" applyBorder="1" applyAlignment="1">
      <alignment horizontal="center"/>
    </xf>
    <xf numFmtId="0" fontId="31" fillId="0" borderId="99" xfId="0" applyFont="1" applyBorder="1" applyAlignment="1">
      <alignment horizontal="center"/>
    </xf>
    <xf numFmtId="0" fontId="31" fillId="0" borderId="100" xfId="0" applyFont="1" applyBorder="1" applyAlignment="1">
      <alignment horizontal="center"/>
    </xf>
    <xf numFmtId="0" fontId="31" fillId="0" borderId="81" xfId="0" applyFont="1" applyBorder="1" applyAlignment="1">
      <alignment horizontal="center"/>
    </xf>
    <xf numFmtId="0" fontId="31" fillId="0" borderId="101" xfId="0" applyFont="1" applyBorder="1" applyAlignment="1">
      <alignment horizontal="center"/>
    </xf>
    <xf numFmtId="166" fontId="31" fillId="0" borderId="57" xfId="0" applyNumberFormat="1" applyFont="1" applyBorder="1"/>
    <xf numFmtId="166" fontId="31" fillId="0" borderId="102" xfId="0" applyNumberFormat="1" applyFont="1" applyBorder="1"/>
    <xf numFmtId="166" fontId="30" fillId="0" borderId="0" xfId="0" applyNumberFormat="1" applyFont="1"/>
    <xf numFmtId="166" fontId="31" fillId="0" borderId="59" xfId="0" applyNumberFormat="1" applyFont="1" applyBorder="1"/>
    <xf numFmtId="166" fontId="25" fillId="0" borderId="0" xfId="0" applyNumberFormat="1" applyFont="1"/>
    <xf numFmtId="0" fontId="25" fillId="4" borderId="0" xfId="0" applyFont="1" applyFill="1"/>
    <xf numFmtId="0" fontId="25" fillId="4" borderId="58" xfId="0" applyFont="1" applyFill="1" applyBorder="1"/>
    <xf numFmtId="0" fontId="25" fillId="4" borderId="1" xfId="0" applyFont="1" applyFill="1" applyBorder="1"/>
    <xf numFmtId="0" fontId="31" fillId="0" borderId="77" xfId="0" applyFont="1" applyBorder="1" applyAlignment="1">
      <alignment vertical="top" wrapText="1"/>
    </xf>
    <xf numFmtId="166" fontId="31" fillId="0" borderId="99" xfId="0" applyNumberFormat="1" applyFont="1" applyFill="1" applyBorder="1" applyAlignment="1">
      <alignment horizontal="right" wrapText="1"/>
    </xf>
    <xf numFmtId="0" fontId="31" fillId="0" borderId="98" xfId="0" applyFont="1" applyBorder="1" applyAlignment="1">
      <alignment vertical="top" wrapText="1"/>
    </xf>
    <xf numFmtId="166" fontId="31" fillId="0" borderId="57" xfId="0" applyNumberFormat="1" applyFont="1" applyFill="1" applyBorder="1" applyAlignment="1">
      <alignment horizontal="right" wrapText="1"/>
    </xf>
    <xf numFmtId="0" fontId="25" fillId="3" borderId="0" xfId="0" applyFont="1" applyFill="1"/>
    <xf numFmtId="0" fontId="0" fillId="3" borderId="0" xfId="0" applyFont="1" applyFill="1"/>
    <xf numFmtId="0" fontId="31" fillId="0" borderId="100" xfId="170" applyFont="1" applyFill="1" applyBorder="1" applyAlignment="1">
      <alignment horizontal="left" vertical="top" wrapText="1"/>
    </xf>
    <xf numFmtId="0" fontId="31" fillId="0" borderId="75" xfId="0" applyFont="1" applyBorder="1" applyAlignment="1">
      <alignment horizontal="center"/>
    </xf>
    <xf numFmtId="0" fontId="31" fillId="0" borderId="57" xfId="0" applyFont="1" applyBorder="1" applyAlignment="1">
      <alignment vertical="top" wrapText="1"/>
    </xf>
    <xf numFmtId="0" fontId="31" fillId="0" borderId="57" xfId="0" applyFont="1" applyFill="1" applyBorder="1" applyAlignment="1">
      <alignment vertical="top" wrapText="1"/>
    </xf>
    <xf numFmtId="0" fontId="31" fillId="0" borderId="77" xfId="0" applyFont="1" applyFill="1" applyBorder="1" applyAlignment="1">
      <alignment vertical="top" wrapText="1"/>
    </xf>
    <xf numFmtId="0" fontId="31" fillId="0" borderId="46" xfId="0" applyFont="1" applyBorder="1" applyAlignment="1">
      <alignment horizontal="center"/>
    </xf>
    <xf numFmtId="0" fontId="31" fillId="0" borderId="47" xfId="0" applyFont="1" applyBorder="1" applyAlignment="1">
      <alignment horizontal="center"/>
    </xf>
    <xf numFmtId="0" fontId="31" fillId="0" borderId="82" xfId="0" applyFont="1" applyBorder="1" applyAlignment="1">
      <alignment horizontal="center"/>
    </xf>
    <xf numFmtId="166" fontId="31" fillId="0" borderId="46" xfId="0" applyNumberFormat="1" applyFont="1" applyBorder="1"/>
    <xf numFmtId="0" fontId="25" fillId="0" borderId="69" xfId="0" applyFont="1" applyBorder="1" applyAlignment="1">
      <alignment vertical="top" wrapText="1"/>
    </xf>
    <xf numFmtId="0" fontId="25" fillId="0" borderId="69" xfId="0" applyFont="1" applyBorder="1" applyAlignment="1">
      <alignment horizontal="center" vertical="top" wrapText="1"/>
    </xf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69" xfId="0" applyFont="1" applyBorder="1" applyAlignment="1">
      <alignment horizontal="center"/>
    </xf>
    <xf numFmtId="0" fontId="25" fillId="0" borderId="69" xfId="0" applyFont="1" applyBorder="1"/>
    <xf numFmtId="0" fontId="25" fillId="0" borderId="0" xfId="0" applyFont="1" applyAlignment="1">
      <alignment vertical="top" wrapText="1"/>
    </xf>
    <xf numFmtId="0" fontId="25" fillId="0" borderId="0" xfId="0" applyFont="1" applyAlignment="1">
      <alignment horizontal="center" vertical="top" wrapText="1"/>
    </xf>
    <xf numFmtId="0" fontId="33" fillId="0" borderId="1" xfId="171" applyFont="1"/>
    <xf numFmtId="0" fontId="35" fillId="0" borderId="1" xfId="171" applyFont="1" applyBorder="1" applyAlignment="1">
      <alignment horizontal="left"/>
    </xf>
    <xf numFmtId="0" fontId="34" fillId="0" borderId="0" xfId="0" applyFont="1" applyAlignment="1">
      <alignment horizontal="right" wrapText="1"/>
    </xf>
    <xf numFmtId="0" fontId="22" fillId="0" borderId="1" xfId="171" applyFont="1" applyAlignment="1">
      <alignment horizontal="right" wrapText="1"/>
    </xf>
    <xf numFmtId="0" fontId="38" fillId="0" borderId="1" xfId="171" applyFont="1" applyBorder="1" applyAlignment="1">
      <alignment horizontal="center" wrapText="1"/>
    </xf>
    <xf numFmtId="1" fontId="26" fillId="0" borderId="88" xfId="171" applyNumberFormat="1" applyFont="1" applyBorder="1" applyAlignment="1">
      <alignment horizontal="center"/>
    </xf>
    <xf numFmtId="0" fontId="26" fillId="0" borderId="88" xfId="171" applyFont="1" applyBorder="1" applyAlignment="1">
      <alignment horizontal="center"/>
    </xf>
    <xf numFmtId="0" fontId="26" fillId="0" borderId="90" xfId="171" applyFont="1" applyBorder="1" applyAlignment="1">
      <alignment horizontal="center"/>
    </xf>
    <xf numFmtId="49" fontId="24" fillId="0" borderId="94" xfId="171" applyNumberFormat="1" applyFont="1" applyBorder="1" applyAlignment="1">
      <alignment horizontal="center" vertical="top"/>
    </xf>
    <xf numFmtId="166" fontId="24" fillId="0" borderId="106" xfId="171" applyNumberFormat="1" applyFont="1" applyBorder="1" applyAlignment="1">
      <alignment horizontal="center"/>
    </xf>
    <xf numFmtId="167" fontId="24" fillId="0" borderId="105" xfId="171" applyNumberFormat="1" applyFont="1" applyBorder="1"/>
    <xf numFmtId="0" fontId="24" fillId="0" borderId="57" xfId="171" applyFont="1" applyBorder="1" applyAlignment="1">
      <alignment horizontal="left" vertical="top" wrapText="1"/>
    </xf>
    <xf numFmtId="166" fontId="24" fillId="0" borderId="100" xfId="171" applyNumberFormat="1" applyFont="1" applyBorder="1" applyAlignment="1">
      <alignment horizontal="center"/>
    </xf>
    <xf numFmtId="167" fontId="24" fillId="0" borderId="101" xfId="171" applyNumberFormat="1" applyFont="1" applyBorder="1"/>
    <xf numFmtId="167" fontId="24" fillId="0" borderId="58" xfId="171" applyNumberFormat="1" applyFont="1" applyBorder="1"/>
    <xf numFmtId="49" fontId="24" fillId="0" borderId="77" xfId="171" applyNumberFormat="1" applyFont="1" applyBorder="1" applyAlignment="1">
      <alignment horizontal="center" vertical="justify"/>
    </xf>
    <xf numFmtId="166" fontId="24" fillId="0" borderId="81" xfId="171" applyNumberFormat="1" applyFont="1" applyBorder="1" applyAlignment="1">
      <alignment horizontal="center"/>
    </xf>
    <xf numFmtId="167" fontId="24" fillId="0" borderId="99" xfId="171" applyNumberFormat="1" applyFont="1" applyBorder="1"/>
    <xf numFmtId="0" fontId="27" fillId="0" borderId="1" xfId="171" applyFont="1"/>
    <xf numFmtId="49" fontId="26" fillId="0" borderId="83" xfId="171" applyNumberFormat="1" applyFont="1" applyBorder="1" applyAlignment="1">
      <alignment horizontal="center" vertical="justify"/>
    </xf>
    <xf numFmtId="0" fontId="24" fillId="0" borderId="46" xfId="171" applyFont="1" applyBorder="1" applyAlignment="1">
      <alignment horizontal="left" vertical="top" wrapText="1"/>
    </xf>
    <xf numFmtId="166" fontId="24" fillId="0" borderId="110" xfId="171" applyNumberFormat="1" applyFont="1" applyBorder="1" applyAlignment="1">
      <alignment horizontal="center"/>
    </xf>
    <xf numFmtId="0" fontId="33" fillId="0" borderId="69" xfId="171" applyFont="1" applyBorder="1"/>
    <xf numFmtId="166" fontId="33" fillId="0" borderId="1" xfId="171" applyNumberFormat="1" applyFont="1" applyAlignment="1">
      <alignment horizontal="center"/>
    </xf>
    <xf numFmtId="0" fontId="31" fillId="5" borderId="57" xfId="0" applyFont="1" applyFill="1" applyBorder="1" applyAlignment="1">
      <alignment vertical="top" wrapText="1"/>
    </xf>
    <xf numFmtId="0" fontId="31" fillId="0" borderId="77" xfId="0" applyFont="1" applyBorder="1" applyAlignment="1">
      <alignment horizontal="center" wrapText="1"/>
    </xf>
    <xf numFmtId="49" fontId="31" fillId="0" borderId="57" xfId="0" applyNumberFormat="1" applyFont="1" applyFill="1" applyBorder="1" applyAlignment="1">
      <alignment horizontal="center"/>
    </xf>
    <xf numFmtId="49" fontId="31" fillId="0" borderId="75" xfId="0" applyNumberFormat="1" applyFont="1" applyFill="1" applyBorder="1" applyAlignment="1">
      <alignment horizontal="center"/>
    </xf>
    <xf numFmtId="49" fontId="31" fillId="0" borderId="100" xfId="0" applyNumberFormat="1" applyFont="1" applyFill="1" applyBorder="1" applyAlignment="1">
      <alignment horizontal="center" wrapText="1"/>
    </xf>
    <xf numFmtId="49" fontId="31" fillId="0" borderId="76" xfId="0" applyNumberFormat="1" applyFont="1" applyFill="1" applyBorder="1" applyAlignment="1">
      <alignment horizontal="center" wrapText="1"/>
    </xf>
    <xf numFmtId="49" fontId="31" fillId="0" borderId="101" xfId="0" applyNumberFormat="1" applyFont="1" applyFill="1" applyBorder="1" applyAlignment="1">
      <alignment horizontal="center" wrapText="1"/>
    </xf>
    <xf numFmtId="49" fontId="31" fillId="0" borderId="99" xfId="0" applyNumberFormat="1" applyFont="1" applyFill="1" applyBorder="1" applyAlignment="1">
      <alignment horizontal="center" wrapText="1"/>
    </xf>
    <xf numFmtId="166" fontId="31" fillId="0" borderId="99" xfId="0" applyNumberFormat="1" applyFont="1" applyFill="1" applyBorder="1" applyAlignment="1">
      <alignment wrapText="1"/>
    </xf>
    <xf numFmtId="49" fontId="31" fillId="0" borderId="100" xfId="0" applyNumberFormat="1" applyFont="1" applyFill="1" applyBorder="1" applyAlignment="1">
      <alignment horizontal="center"/>
    </xf>
    <xf numFmtId="49" fontId="31" fillId="0" borderId="98" xfId="0" applyNumberFormat="1" applyFont="1" applyFill="1" applyBorder="1" applyAlignment="1">
      <alignment horizontal="center"/>
    </xf>
    <xf numFmtId="49" fontId="31" fillId="0" borderId="104" xfId="0" applyNumberFormat="1" applyFont="1" applyFill="1" applyBorder="1" applyAlignment="1">
      <alignment horizontal="center"/>
    </xf>
    <xf numFmtId="49" fontId="31" fillId="0" borderId="1" xfId="0" applyNumberFormat="1" applyFont="1" applyFill="1" applyBorder="1" applyAlignment="1">
      <alignment horizontal="center"/>
    </xf>
    <xf numFmtId="0" fontId="31" fillId="0" borderId="57" xfId="0" applyFont="1" applyBorder="1" applyAlignment="1">
      <alignment horizontal="center" wrapText="1"/>
    </xf>
    <xf numFmtId="0" fontId="31" fillId="0" borderId="0" xfId="0" applyFont="1" applyAlignment="1">
      <alignment horizontal="center"/>
    </xf>
    <xf numFmtId="0" fontId="31" fillId="0" borderId="111" xfId="0" applyFont="1" applyBorder="1" applyAlignment="1">
      <alignment horizontal="center"/>
    </xf>
    <xf numFmtId="0" fontId="31" fillId="0" borderId="112" xfId="0" applyFont="1" applyBorder="1" applyAlignment="1">
      <alignment horizontal="center"/>
    </xf>
    <xf numFmtId="49" fontId="31" fillId="0" borderId="57" xfId="0" applyNumberFormat="1" applyFont="1" applyFill="1" applyBorder="1" applyAlignment="1">
      <alignment vertical="top" wrapText="1"/>
    </xf>
    <xf numFmtId="0" fontId="31" fillId="0" borderId="104" xfId="0" applyFont="1" applyBorder="1" applyAlignment="1">
      <alignment horizontal="center"/>
    </xf>
    <xf numFmtId="0" fontId="31" fillId="0" borderId="109" xfId="0" applyFont="1" applyBorder="1" applyAlignment="1">
      <alignment horizontal="center"/>
    </xf>
    <xf numFmtId="0" fontId="31" fillId="0" borderId="106" xfId="0" applyFont="1" applyBorder="1" applyAlignment="1">
      <alignment horizontal="center"/>
    </xf>
    <xf numFmtId="0" fontId="31" fillId="0" borderId="103" xfId="0" applyFont="1" applyBorder="1" applyAlignment="1">
      <alignment horizontal="center"/>
    </xf>
    <xf numFmtId="0" fontId="31" fillId="0" borderId="98" xfId="0" applyFont="1" applyBorder="1" applyAlignment="1">
      <alignment horizontal="center"/>
    </xf>
    <xf numFmtId="0" fontId="31" fillId="0" borderId="78" xfId="0" applyFont="1" applyBorder="1" applyAlignment="1">
      <alignment horizontal="center"/>
    </xf>
    <xf numFmtId="0" fontId="24" fillId="5" borderId="57" xfId="0" applyFont="1" applyFill="1" applyBorder="1" applyAlignment="1">
      <alignment vertical="top" wrapText="1"/>
    </xf>
    <xf numFmtId="49" fontId="24" fillId="0" borderId="57" xfId="0" applyNumberFormat="1" applyFont="1" applyFill="1" applyBorder="1" applyAlignment="1">
      <alignment horizontal="center"/>
    </xf>
    <xf numFmtId="49" fontId="24" fillId="0" borderId="43" xfId="171" applyNumberFormat="1" applyFont="1" applyBorder="1" applyAlignment="1">
      <alignment horizontal="left" vertical="top" wrapText="1"/>
    </xf>
    <xf numFmtId="0" fontId="23" fillId="0" borderId="1" xfId="0" applyFont="1" applyFill="1" applyBorder="1" applyAlignment="1">
      <alignment horizontal="center" vertical="center" wrapText="1"/>
    </xf>
    <xf numFmtId="0" fontId="24" fillId="0" borderId="41" xfId="0" applyFont="1" applyFill="1" applyBorder="1" applyAlignment="1">
      <alignment horizontal="right" wrapText="1"/>
    </xf>
    <xf numFmtId="0" fontId="25" fillId="0" borderId="41" xfId="0" applyFont="1" applyBorder="1" applyAlignment="1">
      <alignment horizontal="right" wrapText="1"/>
    </xf>
    <xf numFmtId="0" fontId="0" fillId="0" borderId="41" xfId="0" applyBorder="1" applyAlignment="1"/>
    <xf numFmtId="0" fontId="26" fillId="0" borderId="42" xfId="0" applyFont="1" applyFill="1" applyBorder="1" applyAlignment="1">
      <alignment horizontal="center" vertical="center"/>
    </xf>
    <xf numFmtId="0" fontId="26" fillId="0" borderId="45" xfId="0" applyFont="1" applyFill="1" applyBorder="1" applyAlignment="1">
      <alignment horizontal="center" vertical="center"/>
    </xf>
    <xf numFmtId="166" fontId="27" fillId="0" borderId="43" xfId="0" applyNumberFormat="1" applyFont="1" applyFill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 wrapText="1"/>
    </xf>
    <xf numFmtId="0" fontId="27" fillId="0" borderId="43" xfId="0" applyFont="1" applyFill="1" applyBorder="1" applyAlignment="1">
      <alignment horizontal="center" vertical="center"/>
    </xf>
    <xf numFmtId="0" fontId="27" fillId="0" borderId="46" xfId="0" applyFont="1" applyFill="1" applyBorder="1" applyAlignment="1">
      <alignment horizontal="center" vertical="center"/>
    </xf>
    <xf numFmtId="0" fontId="27" fillId="0" borderId="44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center" vertical="center" wrapText="1"/>
    </xf>
    <xf numFmtId="43" fontId="22" fillId="3" borderId="1" xfId="168" applyFont="1" applyFill="1" applyBorder="1" applyAlignment="1">
      <alignment horizontal="right" wrapText="1"/>
    </xf>
    <xf numFmtId="0" fontId="0" fillId="3" borderId="0" xfId="0" applyFill="1" applyAlignment="1">
      <alignment wrapText="1"/>
    </xf>
    <xf numFmtId="0" fontId="0" fillId="0" borderId="0" xfId="0" applyAlignment="1"/>
    <xf numFmtId="0" fontId="22" fillId="0" borderId="0" xfId="0" applyFont="1" applyAlignment="1">
      <alignment horizontal="right" wrapText="1"/>
    </xf>
    <xf numFmtId="0" fontId="22" fillId="0" borderId="1" xfId="0" applyFont="1" applyBorder="1" applyAlignment="1">
      <alignment horizontal="right" wrapText="1"/>
    </xf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 wrapText="1"/>
    </xf>
    <xf numFmtId="0" fontId="27" fillId="0" borderId="0" xfId="0" applyFont="1" applyAlignment="1">
      <alignment vertical="center" wrapText="1"/>
    </xf>
    <xf numFmtId="0" fontId="24" fillId="0" borderId="41" xfId="0" applyFont="1" applyBorder="1" applyAlignment="1">
      <alignment horizontal="right" wrapText="1"/>
    </xf>
    <xf numFmtId="0" fontId="24" fillId="0" borderId="41" xfId="0" applyFont="1" applyBorder="1" applyAlignment="1"/>
    <xf numFmtId="0" fontId="26" fillId="0" borderId="43" xfId="0" applyFont="1" applyFill="1" applyBorder="1" applyAlignment="1">
      <alignment horizontal="center" vertical="center" wrapText="1"/>
    </xf>
    <xf numFmtId="0" fontId="26" fillId="0" borderId="46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/>
    </xf>
    <xf numFmtId="0" fontId="26" fillId="0" borderId="47" xfId="0" applyFont="1" applyFill="1" applyBorder="1" applyAlignment="1">
      <alignment horizontal="center" vertical="center"/>
    </xf>
    <xf numFmtId="0" fontId="27" fillId="0" borderId="42" xfId="0" applyFont="1" applyFill="1" applyBorder="1" applyAlignment="1">
      <alignment horizontal="center" vertical="top" wrapText="1"/>
    </xf>
    <xf numFmtId="0" fontId="25" fillId="0" borderId="45" xfId="0" applyFont="1" applyFill="1" applyBorder="1" applyAlignment="1">
      <alignment horizontal="center" vertical="top" wrapText="1"/>
    </xf>
    <xf numFmtId="0" fontId="27" fillId="0" borderId="70" xfId="0" applyFont="1" applyFill="1" applyBorder="1" applyAlignment="1">
      <alignment horizontal="center" vertical="top" wrapText="1"/>
    </xf>
    <xf numFmtId="0" fontId="25" fillId="0" borderId="68" xfId="0" applyFont="1" applyFill="1" applyBorder="1" applyAlignment="1">
      <alignment horizontal="center" vertical="top" wrapText="1"/>
    </xf>
    <xf numFmtId="43" fontId="22" fillId="0" borderId="0" xfId="168" applyFont="1" applyFill="1" applyAlignment="1">
      <alignment horizontal="right" wrapText="1"/>
    </xf>
    <xf numFmtId="0" fontId="0" fillId="0" borderId="0" xfId="0" applyFill="1" applyAlignment="1">
      <alignment horizontal="right" wrapText="1"/>
    </xf>
    <xf numFmtId="0" fontId="22" fillId="0" borderId="0" xfId="0" applyFont="1" applyFill="1" applyAlignment="1">
      <alignment horizontal="right" wrapText="1"/>
    </xf>
    <xf numFmtId="0" fontId="22" fillId="0" borderId="0" xfId="0" applyFont="1" applyFill="1" applyAlignment="1">
      <alignment horizontal="right" vertical="top" wrapText="1"/>
    </xf>
    <xf numFmtId="0" fontId="23" fillId="0" borderId="0" xfId="0" applyFont="1" applyFill="1" applyAlignment="1">
      <alignment horizontal="center" vertical="center" wrapText="1"/>
    </xf>
    <xf numFmtId="0" fontId="22" fillId="0" borderId="41" xfId="0" applyFont="1" applyBorder="1" applyAlignment="1">
      <alignment horizontal="right"/>
    </xf>
    <xf numFmtId="0" fontId="23" fillId="0" borderId="85" xfId="0" applyFont="1" applyFill="1" applyBorder="1" applyAlignment="1">
      <alignment horizontal="center" vertical="center" wrapText="1"/>
    </xf>
    <xf numFmtId="0" fontId="31" fillId="0" borderId="87" xfId="0" applyFont="1" applyBorder="1"/>
    <xf numFmtId="0" fontId="23" fillId="0" borderId="42" xfId="0" applyFont="1" applyFill="1" applyBorder="1" applyAlignment="1">
      <alignment horizontal="center" vertical="center" wrapText="1"/>
    </xf>
    <xf numFmtId="0" fontId="23" fillId="0" borderId="45" xfId="0" applyFont="1" applyFill="1" applyBorder="1" applyAlignment="1">
      <alignment horizontal="center" vertical="center" wrapText="1"/>
    </xf>
    <xf numFmtId="0" fontId="23" fillId="0" borderId="42" xfId="0" applyFont="1" applyFill="1" applyBorder="1" applyAlignment="1">
      <alignment horizontal="center" vertical="center"/>
    </xf>
    <xf numFmtId="0" fontId="31" fillId="0" borderId="45" xfId="0" applyFont="1" applyBorder="1" applyAlignment="1">
      <alignment horizontal="center"/>
    </xf>
    <xf numFmtId="0" fontId="23" fillId="0" borderId="85" xfId="0" applyFont="1" applyFill="1" applyBorder="1" applyAlignment="1">
      <alignment horizontal="center" vertical="center"/>
    </xf>
    <xf numFmtId="0" fontId="31" fillId="0" borderId="69" xfId="0" applyFont="1" applyBorder="1" applyAlignment="1">
      <alignment horizontal="center"/>
    </xf>
    <xf numFmtId="0" fontId="31" fillId="0" borderId="70" xfId="0" applyFont="1" applyBorder="1" applyAlignment="1">
      <alignment horizontal="center"/>
    </xf>
    <xf numFmtId="0" fontId="31" fillId="0" borderId="87" xfId="0" applyFont="1" applyBorder="1" applyAlignment="1">
      <alignment horizontal="center"/>
    </xf>
    <xf numFmtId="0" fontId="31" fillId="0" borderId="41" xfId="0" applyFont="1" applyBorder="1" applyAlignment="1">
      <alignment horizontal="center"/>
    </xf>
    <xf numFmtId="0" fontId="31" fillId="0" borderId="68" xfId="0" applyFont="1" applyBorder="1" applyAlignment="1">
      <alignment horizontal="center"/>
    </xf>
    <xf numFmtId="0" fontId="23" fillId="0" borderId="86" xfId="0" applyFont="1" applyBorder="1" applyAlignment="1">
      <alignment horizontal="center" vertical="center" wrapText="1"/>
    </xf>
    <xf numFmtId="0" fontId="31" fillId="0" borderId="49" xfId="0" applyFont="1" applyBorder="1" applyAlignment="1">
      <alignment wrapText="1"/>
    </xf>
    <xf numFmtId="0" fontId="31" fillId="0" borderId="71" xfId="0" applyFont="1" applyBorder="1" applyAlignment="1">
      <alignment wrapText="1"/>
    </xf>
    <xf numFmtId="168" fontId="22" fillId="0" borderId="1" xfId="169" applyFont="1" applyFill="1" applyAlignment="1">
      <alignment horizontal="right" wrapText="1"/>
    </xf>
    <xf numFmtId="0" fontId="0" fillId="0" borderId="0" xfId="0" applyAlignment="1">
      <alignment horizontal="right" wrapText="1"/>
    </xf>
    <xf numFmtId="0" fontId="36" fillId="0" borderId="1" xfId="171" applyFont="1" applyAlignment="1">
      <alignment horizontal="center" vertical="top" wrapText="1"/>
    </xf>
    <xf numFmtId="0" fontId="37" fillId="0" borderId="0" xfId="0" applyFont="1" applyAlignment="1">
      <alignment vertical="top" wrapText="1"/>
    </xf>
    <xf numFmtId="0" fontId="36" fillId="0" borderId="1" xfId="171" applyFont="1" applyBorder="1" applyAlignment="1">
      <alignment horizontal="center" vertical="top" wrapText="1"/>
    </xf>
    <xf numFmtId="0" fontId="37" fillId="0" borderId="1" xfId="0" applyFont="1" applyBorder="1" applyAlignment="1">
      <alignment vertical="top" wrapText="1"/>
    </xf>
    <xf numFmtId="0" fontId="39" fillId="0" borderId="41" xfId="171" applyFont="1" applyBorder="1" applyAlignment="1">
      <alignment horizontal="right" wrapText="1"/>
    </xf>
    <xf numFmtId="0" fontId="25" fillId="0" borderId="41" xfId="0" applyFont="1" applyBorder="1" applyAlignment="1"/>
    <xf numFmtId="0" fontId="40" fillId="0" borderId="72" xfId="171" applyFont="1" applyBorder="1" applyAlignment="1">
      <alignment horizontal="center" vertical="center"/>
    </xf>
    <xf numFmtId="0" fontId="41" fillId="0" borderId="106" xfId="0" applyFont="1" applyBorder="1" applyAlignment="1">
      <alignment horizontal="center" vertical="center"/>
    </xf>
    <xf numFmtId="0" fontId="40" fillId="0" borderId="92" xfId="171" applyFont="1" applyBorder="1" applyAlignment="1">
      <alignment horizontal="center" vertical="center"/>
    </xf>
    <xf numFmtId="0" fontId="41" fillId="0" borderId="107" xfId="0" applyFont="1" applyBorder="1" applyAlignment="1">
      <alignment horizontal="center" vertical="center"/>
    </xf>
    <xf numFmtId="0" fontId="27" fillId="0" borderId="93" xfId="171" applyFont="1" applyBorder="1" applyAlignment="1">
      <alignment horizontal="center" vertical="center" wrapText="1"/>
    </xf>
    <xf numFmtId="0" fontId="22" fillId="0" borderId="108" xfId="0" applyFont="1" applyBorder="1" applyAlignment="1">
      <alignment horizontal="center" vertical="center" wrapText="1"/>
    </xf>
    <xf numFmtId="0" fontId="22" fillId="0" borderId="1" xfId="171" applyFont="1" applyAlignment="1">
      <alignment horizontal="right" wrapText="1"/>
    </xf>
    <xf numFmtId="0" fontId="34" fillId="0" borderId="0" xfId="0" applyFont="1" applyAlignment="1">
      <alignment horizontal="right" wrapText="1"/>
    </xf>
    <xf numFmtId="49" fontId="26" fillId="0" borderId="71" xfId="171" applyNumberFormat="1" applyFont="1" applyBorder="1" applyAlignment="1">
      <alignment horizontal="center"/>
    </xf>
    <xf numFmtId="0" fontId="26" fillId="0" borderId="70" xfId="171" applyFont="1" applyBorder="1" applyAlignment="1">
      <alignment horizontal="center" vertical="center" wrapText="1"/>
    </xf>
    <xf numFmtId="0" fontId="26" fillId="0" borderId="103" xfId="171" applyFont="1" applyBorder="1" applyAlignment="1">
      <alignment horizontal="center" vertical="center" wrapText="1"/>
    </xf>
    <xf numFmtId="49" fontId="26" fillId="0" borderId="48" xfId="171" applyNumberFormat="1" applyFont="1" applyBorder="1" applyAlignment="1">
      <alignment horizontal="center" vertical="top"/>
    </xf>
    <xf numFmtId="0" fontId="26" fillId="0" borderId="42" xfId="171" applyFont="1" applyBorder="1" applyAlignment="1">
      <alignment horizontal="center" vertical="center"/>
    </xf>
    <xf numFmtId="0" fontId="26" fillId="0" borderId="45" xfId="171" applyFont="1" applyBorder="1" applyAlignment="1">
      <alignment horizontal="center" vertical="center"/>
    </xf>
    <xf numFmtId="167" fontId="24" fillId="0" borderId="84" xfId="171" applyNumberFormat="1" applyFont="1" applyBorder="1" applyAlignment="1">
      <alignment horizontal="center"/>
    </xf>
  </cellXfs>
  <cellStyles count="172">
    <cellStyle name="br" xfId="161"/>
    <cellStyle name="col" xfId="160"/>
    <cellStyle name="st166" xfId="157"/>
    <cellStyle name="style0" xfId="162"/>
    <cellStyle name="td" xfId="163"/>
    <cellStyle name="tr" xfId="159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8"/>
    <cellStyle name="xl128" xfId="105"/>
    <cellStyle name="xl129" xfId="106"/>
    <cellStyle name="xl130" xfId="107"/>
    <cellStyle name="xl131" xfId="109"/>
    <cellStyle name="xl132" xfId="110"/>
    <cellStyle name="xl133" xfId="112"/>
    <cellStyle name="xl134" xfId="111"/>
    <cellStyle name="xl135" xfId="134"/>
    <cellStyle name="xl136" xfId="136"/>
    <cellStyle name="xl137" xfId="143"/>
    <cellStyle name="xl138" xfId="146"/>
    <cellStyle name="xl139" xfId="149"/>
    <cellStyle name="xl140" xfId="152"/>
    <cellStyle name="xl141" xfId="153"/>
    <cellStyle name="xl142" xfId="147"/>
    <cellStyle name="xl143" xfId="113"/>
    <cellStyle name="xl144" xfId="122"/>
    <cellStyle name="xl145" xfId="166"/>
    <cellStyle name="xl146" xfId="144"/>
    <cellStyle name="xl147" xfId="150"/>
    <cellStyle name="xl148" xfId="137"/>
    <cellStyle name="xl149" xfId="114"/>
    <cellStyle name="xl150" xfId="118"/>
    <cellStyle name="xl151" xfId="123"/>
    <cellStyle name="xl152" xfId="127"/>
    <cellStyle name="xl153" xfId="135"/>
    <cellStyle name="xl154" xfId="138"/>
    <cellStyle name="xl155" xfId="151"/>
    <cellStyle name="xl156" xfId="154"/>
    <cellStyle name="xl157" xfId="158"/>
    <cellStyle name="xl158" xfId="115"/>
    <cellStyle name="xl159" xfId="119"/>
    <cellStyle name="xl160" xfId="124"/>
    <cellStyle name="xl161" xfId="155"/>
    <cellStyle name="xl162" xfId="167"/>
    <cellStyle name="xl163" xfId="156"/>
    <cellStyle name="xl164" xfId="120"/>
    <cellStyle name="xl165" xfId="125"/>
    <cellStyle name="xl166" xfId="128"/>
    <cellStyle name="xl167" xfId="131"/>
    <cellStyle name="xl168" xfId="139"/>
    <cellStyle name="xl169" xfId="145"/>
    <cellStyle name="xl170" xfId="141"/>
    <cellStyle name="xl171" xfId="148"/>
    <cellStyle name="xl172" xfId="142"/>
    <cellStyle name="xl173" xfId="116"/>
    <cellStyle name="xl174" xfId="129"/>
    <cellStyle name="xl175" xfId="132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4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5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  <cellStyle name="Обычный 3" xfId="170"/>
    <cellStyle name="Обычный_З_15_Приложение 16 - Источники дефицита" xfId="171"/>
    <cellStyle name="Финансовый" xfId="168" builtinId="3"/>
    <cellStyle name="Финансовый 2" xfId="169"/>
  </cellStyles>
  <dxfs count="28"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</dxf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"/>
  <sheetViews>
    <sheetView tabSelected="1" zoomScaleNormal="100" workbookViewId="0">
      <selection activeCell="D52" sqref="D52"/>
    </sheetView>
  </sheetViews>
  <sheetFormatPr defaultColWidth="9.140625" defaultRowHeight="15" x14ac:dyDescent="0.25"/>
  <cols>
    <col min="1" max="1" width="0.7109375" style="1" customWidth="1"/>
    <col min="2" max="2" width="21.7109375" style="1" customWidth="1"/>
    <col min="3" max="3" width="74.85546875" style="1" customWidth="1"/>
    <col min="4" max="4" width="11" style="1" customWidth="1"/>
    <col min="5" max="5" width="9.85546875" style="1" customWidth="1"/>
    <col min="6" max="6" width="10.28515625" style="1" customWidth="1"/>
    <col min="7" max="7" width="9.140625" style="1" customWidth="1"/>
    <col min="8" max="16384" width="9.140625" style="1"/>
  </cols>
  <sheetData>
    <row r="1" spans="2:7" ht="14.25" customHeight="1" x14ac:dyDescent="0.25">
      <c r="C1" s="226" t="s">
        <v>128</v>
      </c>
      <c r="D1" s="226"/>
      <c r="E1" s="225"/>
      <c r="F1" s="225"/>
      <c r="G1" s="2"/>
    </row>
    <row r="2" spans="2:7" ht="12" customHeight="1" x14ac:dyDescent="0.25">
      <c r="C2" s="227" t="s">
        <v>129</v>
      </c>
      <c r="D2" s="228"/>
      <c r="E2" s="225"/>
      <c r="F2" s="225"/>
      <c r="G2" s="2"/>
    </row>
    <row r="3" spans="2:7" ht="12" customHeight="1" x14ac:dyDescent="0.25">
      <c r="C3" s="227" t="s">
        <v>130</v>
      </c>
      <c r="D3" s="228"/>
      <c r="E3" s="225"/>
      <c r="F3" s="225"/>
      <c r="G3" s="2"/>
    </row>
    <row r="4" spans="2:7" ht="12.75" customHeight="1" x14ac:dyDescent="0.25">
      <c r="C4" s="227" t="s">
        <v>131</v>
      </c>
      <c r="D4" s="228"/>
      <c r="E4" s="225"/>
      <c r="F4" s="225"/>
      <c r="G4" s="2"/>
    </row>
    <row r="5" spans="2:7" ht="12.75" customHeight="1" x14ac:dyDescent="0.25">
      <c r="C5" s="3"/>
      <c r="D5" s="226" t="s">
        <v>132</v>
      </c>
      <c r="E5" s="226"/>
      <c r="F5" s="226"/>
      <c r="G5" s="2"/>
    </row>
    <row r="6" spans="2:7" ht="12.75" customHeight="1" x14ac:dyDescent="0.25">
      <c r="C6" s="223" t="s">
        <v>281</v>
      </c>
      <c r="D6" s="224"/>
      <c r="E6" s="225"/>
      <c r="F6" s="225"/>
      <c r="G6" s="2"/>
    </row>
    <row r="7" spans="2:7" ht="40.5" customHeight="1" x14ac:dyDescent="0.25">
      <c r="B7" s="211" t="s">
        <v>267</v>
      </c>
      <c r="C7" s="211"/>
      <c r="D7" s="211"/>
      <c r="E7" s="211"/>
      <c r="F7" s="211"/>
      <c r="G7" s="2"/>
    </row>
    <row r="8" spans="2:7" ht="14.1" customHeight="1" thickBot="1" x14ac:dyDescent="0.3">
      <c r="C8" s="212" t="s">
        <v>133</v>
      </c>
      <c r="D8" s="213"/>
      <c r="E8" s="214"/>
      <c r="F8" s="214"/>
      <c r="G8" s="2"/>
    </row>
    <row r="9" spans="2:7" ht="21" customHeight="1" x14ac:dyDescent="0.25">
      <c r="B9" s="215" t="s">
        <v>134</v>
      </c>
      <c r="C9" s="215" t="s">
        <v>135</v>
      </c>
      <c r="D9" s="217" t="s">
        <v>136</v>
      </c>
      <c r="E9" s="219" t="s">
        <v>0</v>
      </c>
      <c r="F9" s="221" t="s">
        <v>137</v>
      </c>
      <c r="G9" s="2"/>
    </row>
    <row r="10" spans="2:7" ht="6" customHeight="1" thickBot="1" x14ac:dyDescent="0.3">
      <c r="B10" s="216"/>
      <c r="C10" s="216"/>
      <c r="D10" s="218"/>
      <c r="E10" s="220"/>
      <c r="F10" s="222"/>
      <c r="G10" s="2"/>
    </row>
    <row r="11" spans="2:7" ht="15" customHeight="1" thickBot="1" x14ac:dyDescent="0.3">
      <c r="B11" s="4">
        <v>1</v>
      </c>
      <c r="C11" s="5">
        <v>2</v>
      </c>
      <c r="D11" s="4" t="s">
        <v>138</v>
      </c>
      <c r="E11" s="4" t="s">
        <v>1</v>
      </c>
      <c r="F11" s="4" t="s">
        <v>2</v>
      </c>
      <c r="G11" s="2"/>
    </row>
    <row r="12" spans="2:7" ht="18" customHeight="1" x14ac:dyDescent="0.25">
      <c r="B12" s="6" t="s">
        <v>4</v>
      </c>
      <c r="C12" s="7" t="s">
        <v>3</v>
      </c>
      <c r="D12" s="8">
        <f>D13+D51</f>
        <v>6054</v>
      </c>
      <c r="E12" s="8">
        <f>E13+E51</f>
        <v>6203</v>
      </c>
      <c r="F12" s="9">
        <f>E12/D12*100</f>
        <v>102.46118268913116</v>
      </c>
      <c r="G12" s="2"/>
    </row>
    <row r="13" spans="2:7" x14ac:dyDescent="0.25">
      <c r="B13" s="10" t="s">
        <v>6</v>
      </c>
      <c r="C13" s="11" t="s">
        <v>5</v>
      </c>
      <c r="D13" s="12">
        <f>D14+D20+D34</f>
        <v>3051.1000000000004</v>
      </c>
      <c r="E13" s="12">
        <f>E14+E20+E34</f>
        <v>3200.1</v>
      </c>
      <c r="F13" s="13">
        <f t="shared" ref="F13:F65" si="0">E13/D13*100</f>
        <v>104.88348464488215</v>
      </c>
      <c r="G13" s="2"/>
    </row>
    <row r="14" spans="2:7" x14ac:dyDescent="0.25">
      <c r="B14" s="10" t="s">
        <v>8</v>
      </c>
      <c r="C14" s="14" t="s">
        <v>7</v>
      </c>
      <c r="D14" s="12">
        <f>D15</f>
        <v>285.2</v>
      </c>
      <c r="E14" s="12">
        <f>E15</f>
        <v>301.60000000000002</v>
      </c>
      <c r="F14" s="15">
        <f t="shared" si="0"/>
        <v>105.75035063113604</v>
      </c>
      <c r="G14" s="2"/>
    </row>
    <row r="15" spans="2:7" x14ac:dyDescent="0.25">
      <c r="B15" s="10" t="s">
        <v>10</v>
      </c>
      <c r="C15" s="14" t="s">
        <v>9</v>
      </c>
      <c r="D15" s="12">
        <f>D16+D18</f>
        <v>285.2</v>
      </c>
      <c r="E15" s="12">
        <f>E16+E18</f>
        <v>301.60000000000002</v>
      </c>
      <c r="F15" s="16">
        <f t="shared" si="0"/>
        <v>105.75035063113604</v>
      </c>
      <c r="G15" s="2"/>
    </row>
    <row r="16" spans="2:7" ht="60" x14ac:dyDescent="0.25">
      <c r="B16" s="10" t="s">
        <v>12</v>
      </c>
      <c r="C16" s="14" t="s">
        <v>11</v>
      </c>
      <c r="D16" s="12">
        <f>D17</f>
        <v>282.7</v>
      </c>
      <c r="E16" s="12">
        <f>E17</f>
        <v>300</v>
      </c>
      <c r="F16" s="13">
        <f t="shared" si="0"/>
        <v>106.11956137247967</v>
      </c>
      <c r="G16" s="2"/>
    </row>
    <row r="17" spans="1:7" ht="90" x14ac:dyDescent="0.25">
      <c r="A17" s="17"/>
      <c r="B17" s="18" t="s">
        <v>14</v>
      </c>
      <c r="C17" s="14" t="s">
        <v>13</v>
      </c>
      <c r="D17" s="19">
        <v>282.7</v>
      </c>
      <c r="E17" s="20">
        <v>300</v>
      </c>
      <c r="F17" s="15">
        <f t="shared" si="0"/>
        <v>106.11956137247967</v>
      </c>
      <c r="G17" s="2"/>
    </row>
    <row r="18" spans="1:7" ht="30.75" customHeight="1" x14ac:dyDescent="0.25">
      <c r="A18" s="17"/>
      <c r="B18" s="10" t="s">
        <v>16</v>
      </c>
      <c r="C18" s="14" t="s">
        <v>15</v>
      </c>
      <c r="D18" s="19">
        <v>2.5</v>
      </c>
      <c r="E18" s="19">
        <v>1.6</v>
      </c>
      <c r="F18" s="13">
        <f t="shared" si="0"/>
        <v>64</v>
      </c>
      <c r="G18" s="2"/>
    </row>
    <row r="19" spans="1:7" ht="60" x14ac:dyDescent="0.25">
      <c r="A19" s="17"/>
      <c r="B19" s="10" t="s">
        <v>18</v>
      </c>
      <c r="C19" s="14" t="s">
        <v>17</v>
      </c>
      <c r="D19" s="12">
        <v>2.5</v>
      </c>
      <c r="E19" s="20">
        <v>1.6</v>
      </c>
      <c r="F19" s="13">
        <f t="shared" si="0"/>
        <v>64</v>
      </c>
      <c r="G19" s="2"/>
    </row>
    <row r="20" spans="1:7" x14ac:dyDescent="0.25">
      <c r="A20" s="17"/>
      <c r="B20" s="10" t="s">
        <v>20</v>
      </c>
      <c r="C20" s="14" t="s">
        <v>19</v>
      </c>
      <c r="D20" s="19">
        <f>D21+D25</f>
        <v>1824.2</v>
      </c>
      <c r="E20" s="19">
        <f>E21+E25</f>
        <v>1801.1</v>
      </c>
      <c r="F20" s="13">
        <f t="shared" si="0"/>
        <v>98.733691481197226</v>
      </c>
      <c r="G20" s="2"/>
    </row>
    <row r="21" spans="1:7" x14ac:dyDescent="0.25">
      <c r="A21" s="17"/>
      <c r="B21" s="10" t="s">
        <v>22</v>
      </c>
      <c r="C21" s="14" t="s">
        <v>21</v>
      </c>
      <c r="D21" s="12">
        <f>D22</f>
        <v>655.20000000000005</v>
      </c>
      <c r="E21" s="12">
        <f>E22</f>
        <v>600.09999999999991</v>
      </c>
      <c r="F21" s="13">
        <f t="shared" si="0"/>
        <v>91.590354090354069</v>
      </c>
      <c r="G21" s="2"/>
    </row>
    <row r="22" spans="1:7" ht="30.75" customHeight="1" x14ac:dyDescent="0.25">
      <c r="A22" s="17"/>
      <c r="B22" s="10" t="s">
        <v>24</v>
      </c>
      <c r="C22" s="14" t="s">
        <v>23</v>
      </c>
      <c r="D22" s="12">
        <f>D23+D24</f>
        <v>655.20000000000005</v>
      </c>
      <c r="E22" s="12">
        <f>E23+E24</f>
        <v>600.09999999999991</v>
      </c>
      <c r="F22" s="13">
        <f t="shared" si="0"/>
        <v>91.590354090354069</v>
      </c>
      <c r="G22" s="2"/>
    </row>
    <row r="23" spans="1:7" ht="60.75" customHeight="1" x14ac:dyDescent="0.25">
      <c r="A23" s="17"/>
      <c r="B23" s="10" t="s">
        <v>26</v>
      </c>
      <c r="C23" s="14" t="s">
        <v>25</v>
      </c>
      <c r="D23" s="12">
        <v>655.20000000000005</v>
      </c>
      <c r="E23" s="22">
        <v>589.79999999999995</v>
      </c>
      <c r="F23" s="15">
        <f t="shared" si="0"/>
        <v>90.018315018315008</v>
      </c>
      <c r="G23" s="2"/>
    </row>
    <row r="24" spans="1:7" ht="45" x14ac:dyDescent="0.25">
      <c r="A24" s="17"/>
      <c r="B24" s="23" t="s">
        <v>28</v>
      </c>
      <c r="C24" s="14" t="s">
        <v>27</v>
      </c>
      <c r="D24" s="12"/>
      <c r="E24" s="22">
        <v>10.3</v>
      </c>
      <c r="F24" s="16">
        <v>0</v>
      </c>
      <c r="G24" s="2"/>
    </row>
    <row r="25" spans="1:7" x14ac:dyDescent="0.25">
      <c r="A25" s="17"/>
      <c r="B25" s="10" t="s">
        <v>30</v>
      </c>
      <c r="C25" s="14" t="s">
        <v>29</v>
      </c>
      <c r="D25" s="19">
        <f>D26+D30</f>
        <v>1169</v>
      </c>
      <c r="E25" s="19">
        <f>E26+E30</f>
        <v>1201</v>
      </c>
      <c r="F25" s="16">
        <f t="shared" si="0"/>
        <v>102.73738237810095</v>
      </c>
      <c r="G25" s="2"/>
    </row>
    <row r="26" spans="1:7" x14ac:dyDescent="0.25">
      <c r="A26" s="17"/>
      <c r="B26" s="10" t="s">
        <v>32</v>
      </c>
      <c r="C26" s="14" t="s">
        <v>31</v>
      </c>
      <c r="D26" s="12">
        <f>D27</f>
        <v>395</v>
      </c>
      <c r="E26" s="12">
        <f>E27</f>
        <v>437.7</v>
      </c>
      <c r="F26" s="13">
        <f t="shared" si="0"/>
        <v>110.81012658227847</v>
      </c>
      <c r="G26" s="2"/>
    </row>
    <row r="27" spans="1:7" ht="30" x14ac:dyDescent="0.25">
      <c r="A27" s="17"/>
      <c r="B27" s="10" t="s">
        <v>34</v>
      </c>
      <c r="C27" s="14" t="s">
        <v>33</v>
      </c>
      <c r="D27" s="12">
        <f>D28+D29</f>
        <v>395</v>
      </c>
      <c r="E27" s="12">
        <f>E28+E29</f>
        <v>437.7</v>
      </c>
      <c r="F27" s="13">
        <f t="shared" si="0"/>
        <v>110.81012658227847</v>
      </c>
      <c r="G27" s="2"/>
    </row>
    <row r="28" spans="1:7" ht="60" x14ac:dyDescent="0.25">
      <c r="A28" s="17"/>
      <c r="B28" s="10" t="s">
        <v>36</v>
      </c>
      <c r="C28" s="14" t="s">
        <v>35</v>
      </c>
      <c r="D28" s="12">
        <v>395</v>
      </c>
      <c r="E28" s="20">
        <v>435</v>
      </c>
      <c r="F28" s="13">
        <f t="shared" si="0"/>
        <v>110.12658227848102</v>
      </c>
      <c r="G28" s="2"/>
    </row>
    <row r="29" spans="1:7" ht="45" x14ac:dyDescent="0.25">
      <c r="A29" s="17"/>
      <c r="B29" s="10" t="s">
        <v>38</v>
      </c>
      <c r="C29" s="14" t="s">
        <v>37</v>
      </c>
      <c r="D29" s="12"/>
      <c r="E29" s="20">
        <v>2.7</v>
      </c>
      <c r="F29" s="15">
        <v>0</v>
      </c>
      <c r="G29" s="2"/>
    </row>
    <row r="30" spans="1:7" x14ac:dyDescent="0.25">
      <c r="A30" s="17"/>
      <c r="B30" s="23" t="s">
        <v>40</v>
      </c>
      <c r="C30" s="14" t="s">
        <v>39</v>
      </c>
      <c r="D30" s="19">
        <f>D31</f>
        <v>774</v>
      </c>
      <c r="E30" s="19">
        <f>E31</f>
        <v>763.3</v>
      </c>
      <c r="F30" s="16">
        <f t="shared" si="0"/>
        <v>98.617571059431526</v>
      </c>
      <c r="G30" s="2"/>
    </row>
    <row r="31" spans="1:7" ht="30" x14ac:dyDescent="0.25">
      <c r="A31" s="17"/>
      <c r="B31" s="10" t="s">
        <v>42</v>
      </c>
      <c r="C31" s="14" t="s">
        <v>41</v>
      </c>
      <c r="D31" s="12">
        <f>D32+D33</f>
        <v>774</v>
      </c>
      <c r="E31" s="12">
        <f>E32+E33</f>
        <v>763.3</v>
      </c>
      <c r="F31" s="16">
        <f t="shared" si="0"/>
        <v>98.617571059431526</v>
      </c>
      <c r="G31" s="2"/>
    </row>
    <row r="32" spans="1:7" ht="60" x14ac:dyDescent="0.25">
      <c r="A32" s="17"/>
      <c r="B32" s="10" t="s">
        <v>44</v>
      </c>
      <c r="C32" s="14" t="s">
        <v>43</v>
      </c>
      <c r="D32" s="12">
        <v>774</v>
      </c>
      <c r="E32" s="20">
        <v>756.5</v>
      </c>
      <c r="F32" s="16">
        <f t="shared" si="0"/>
        <v>97.7390180878553</v>
      </c>
      <c r="G32" s="2"/>
    </row>
    <row r="33" spans="1:7" ht="45" x14ac:dyDescent="0.25">
      <c r="A33" s="17"/>
      <c r="B33" s="10" t="s">
        <v>46</v>
      </c>
      <c r="C33" s="14" t="s">
        <v>45</v>
      </c>
      <c r="D33" s="12"/>
      <c r="E33" s="20">
        <v>6.8</v>
      </c>
      <c r="F33" s="16">
        <v>0</v>
      </c>
      <c r="G33" s="2"/>
    </row>
    <row r="34" spans="1:7" x14ac:dyDescent="0.25">
      <c r="A34" s="17"/>
      <c r="B34" s="10" t="s">
        <v>47</v>
      </c>
      <c r="C34" s="14" t="s">
        <v>5</v>
      </c>
      <c r="D34" s="12">
        <f>D35+D42+D46</f>
        <v>941.7</v>
      </c>
      <c r="E34" s="12">
        <f>E35+E42+E46</f>
        <v>1097.4000000000001</v>
      </c>
      <c r="F34" s="16">
        <f t="shared" si="0"/>
        <v>116.53392800254858</v>
      </c>
      <c r="G34" s="2"/>
    </row>
    <row r="35" spans="1:7" ht="30" x14ac:dyDescent="0.25">
      <c r="A35" s="17"/>
      <c r="B35" s="10" t="s">
        <v>49</v>
      </c>
      <c r="C35" s="14" t="s">
        <v>48</v>
      </c>
      <c r="D35" s="19">
        <f>D36+D39</f>
        <v>393.2</v>
      </c>
      <c r="E35" s="19">
        <f>E36+E39</f>
        <v>403.70000000000005</v>
      </c>
      <c r="F35" s="13">
        <f t="shared" si="0"/>
        <v>102.67039674465923</v>
      </c>
      <c r="G35" s="2"/>
    </row>
    <row r="36" spans="1:7" ht="75" x14ac:dyDescent="0.25">
      <c r="A36" s="17"/>
      <c r="B36" s="23" t="s">
        <v>51</v>
      </c>
      <c r="C36" s="14" t="s">
        <v>50</v>
      </c>
      <c r="D36" s="20">
        <f>D37</f>
        <v>307.2</v>
      </c>
      <c r="E36" s="20">
        <f>E37</f>
        <v>306.8</v>
      </c>
      <c r="F36" s="15">
        <f t="shared" si="0"/>
        <v>99.869791666666671</v>
      </c>
      <c r="G36" s="2"/>
    </row>
    <row r="37" spans="1:7" ht="61.5" customHeight="1" x14ac:dyDescent="0.25">
      <c r="A37" s="17"/>
      <c r="B37" s="10" t="s">
        <v>53</v>
      </c>
      <c r="C37" s="14" t="s">
        <v>52</v>
      </c>
      <c r="D37" s="12">
        <f>D38</f>
        <v>307.2</v>
      </c>
      <c r="E37" s="12">
        <f>E38</f>
        <v>306.8</v>
      </c>
      <c r="F37" s="16">
        <f t="shared" si="0"/>
        <v>99.869791666666671</v>
      </c>
      <c r="G37" s="2"/>
    </row>
    <row r="38" spans="1:7" ht="46.5" customHeight="1" x14ac:dyDescent="0.25">
      <c r="A38" s="17"/>
      <c r="B38" s="10" t="s">
        <v>55</v>
      </c>
      <c r="C38" s="14" t="s">
        <v>54</v>
      </c>
      <c r="D38" s="12">
        <v>307.2</v>
      </c>
      <c r="E38" s="20">
        <v>306.8</v>
      </c>
      <c r="F38" s="13">
        <f t="shared" si="0"/>
        <v>99.869791666666671</v>
      </c>
      <c r="G38" s="2"/>
    </row>
    <row r="39" spans="1:7" ht="60" x14ac:dyDescent="0.25">
      <c r="A39" s="17"/>
      <c r="B39" s="23" t="s">
        <v>57</v>
      </c>
      <c r="C39" s="14" t="s">
        <v>56</v>
      </c>
      <c r="D39" s="21">
        <f>D40</f>
        <v>86</v>
      </c>
      <c r="E39" s="21">
        <f>E40</f>
        <v>96.9</v>
      </c>
      <c r="F39" s="13">
        <f t="shared" si="0"/>
        <v>112.67441860465117</v>
      </c>
      <c r="G39" s="2"/>
    </row>
    <row r="40" spans="1:7" ht="60" x14ac:dyDescent="0.25">
      <c r="A40" s="17"/>
      <c r="B40" s="10" t="s">
        <v>59</v>
      </c>
      <c r="C40" s="14" t="s">
        <v>58</v>
      </c>
      <c r="D40" s="12">
        <f>D41</f>
        <v>86</v>
      </c>
      <c r="E40" s="12">
        <f>E41</f>
        <v>96.9</v>
      </c>
      <c r="F40" s="15">
        <f t="shared" si="0"/>
        <v>112.67441860465117</v>
      </c>
      <c r="G40" s="2"/>
    </row>
    <row r="41" spans="1:7" ht="61.5" customHeight="1" x14ac:dyDescent="0.25">
      <c r="A41" s="17"/>
      <c r="B41" s="10" t="s">
        <v>61</v>
      </c>
      <c r="C41" s="14" t="s">
        <v>60</v>
      </c>
      <c r="D41" s="19">
        <v>86</v>
      </c>
      <c r="E41" s="21">
        <v>96.9</v>
      </c>
      <c r="F41" s="13">
        <f t="shared" si="0"/>
        <v>112.67441860465117</v>
      </c>
      <c r="G41" s="2"/>
    </row>
    <row r="42" spans="1:7" ht="30" x14ac:dyDescent="0.25">
      <c r="A42" s="17"/>
      <c r="B42" s="23" t="s">
        <v>63</v>
      </c>
      <c r="C42" s="14" t="s">
        <v>62</v>
      </c>
      <c r="D42" s="12">
        <f>D43</f>
        <v>184.9</v>
      </c>
      <c r="E42" s="12">
        <f>E43</f>
        <v>184.9</v>
      </c>
      <c r="F42" s="13">
        <f t="shared" si="0"/>
        <v>100</v>
      </c>
      <c r="G42" s="2"/>
    </row>
    <row r="43" spans="1:7" ht="30" x14ac:dyDescent="0.25">
      <c r="A43" s="17"/>
      <c r="B43" s="23" t="s">
        <v>65</v>
      </c>
      <c r="C43" s="14" t="s">
        <v>64</v>
      </c>
      <c r="D43" s="12">
        <f>D44</f>
        <v>184.9</v>
      </c>
      <c r="E43" s="12">
        <f>E44</f>
        <v>184.9</v>
      </c>
      <c r="F43" s="15">
        <f t="shared" si="0"/>
        <v>100</v>
      </c>
      <c r="G43" s="2"/>
    </row>
    <row r="44" spans="1:7" ht="45" customHeight="1" x14ac:dyDescent="0.25">
      <c r="A44" s="17"/>
      <c r="B44" s="10" t="s">
        <v>67</v>
      </c>
      <c r="C44" s="14" t="s">
        <v>66</v>
      </c>
      <c r="D44" s="19">
        <v>184.9</v>
      </c>
      <c r="E44" s="19">
        <v>184.9</v>
      </c>
      <c r="F44" s="16">
        <f t="shared" si="0"/>
        <v>100</v>
      </c>
      <c r="G44" s="2"/>
    </row>
    <row r="45" spans="1:7" ht="45" x14ac:dyDescent="0.25">
      <c r="A45" s="17"/>
      <c r="B45" s="10" t="s">
        <v>69</v>
      </c>
      <c r="C45" s="14" t="s">
        <v>68</v>
      </c>
      <c r="D45" s="12">
        <v>184.9</v>
      </c>
      <c r="E45" s="22">
        <v>184.9</v>
      </c>
      <c r="F45" s="13">
        <f t="shared" si="0"/>
        <v>100</v>
      </c>
      <c r="G45" s="2"/>
    </row>
    <row r="46" spans="1:7" x14ac:dyDescent="0.25">
      <c r="A46" s="17"/>
      <c r="B46" s="10" t="s">
        <v>71</v>
      </c>
      <c r="C46" s="14" t="s">
        <v>70</v>
      </c>
      <c r="D46" s="12">
        <f>D47+D49</f>
        <v>363.59999999999997</v>
      </c>
      <c r="E46" s="12">
        <f>E47+E49</f>
        <v>508.8</v>
      </c>
      <c r="F46" s="13">
        <f t="shared" si="0"/>
        <v>139.93399339933995</v>
      </c>
      <c r="G46" s="2"/>
    </row>
    <row r="47" spans="1:7" x14ac:dyDescent="0.25">
      <c r="A47" s="17"/>
      <c r="B47" s="10" t="s">
        <v>73</v>
      </c>
      <c r="C47" s="14" t="s">
        <v>72</v>
      </c>
      <c r="D47" s="12">
        <f>D48</f>
        <v>59.7</v>
      </c>
      <c r="E47" s="12">
        <f>E48</f>
        <v>61.1</v>
      </c>
      <c r="F47" s="13">
        <f t="shared" si="0"/>
        <v>102.34505862646566</v>
      </c>
      <c r="G47" s="2"/>
    </row>
    <row r="48" spans="1:7" x14ac:dyDescent="0.25">
      <c r="A48" s="17"/>
      <c r="B48" s="10" t="s">
        <v>75</v>
      </c>
      <c r="C48" s="14" t="s">
        <v>74</v>
      </c>
      <c r="D48" s="12">
        <v>59.7</v>
      </c>
      <c r="E48" s="20">
        <v>61.1</v>
      </c>
      <c r="F48" s="15">
        <f t="shared" si="0"/>
        <v>102.34505862646566</v>
      </c>
      <c r="G48" s="2"/>
    </row>
    <row r="49" spans="1:7" x14ac:dyDescent="0.25">
      <c r="A49" s="17"/>
      <c r="B49" s="10" t="s">
        <v>77</v>
      </c>
      <c r="C49" s="14" t="s">
        <v>76</v>
      </c>
      <c r="D49" s="12">
        <f>D50</f>
        <v>303.89999999999998</v>
      </c>
      <c r="E49" s="12">
        <f>E50</f>
        <v>447.7</v>
      </c>
      <c r="F49" s="13">
        <f t="shared" si="0"/>
        <v>147.31819677525502</v>
      </c>
      <c r="G49" s="2"/>
    </row>
    <row r="50" spans="1:7" ht="16.5" customHeight="1" x14ac:dyDescent="0.25">
      <c r="A50" s="17"/>
      <c r="B50" s="10" t="s">
        <v>79</v>
      </c>
      <c r="C50" s="14" t="s">
        <v>78</v>
      </c>
      <c r="D50" s="12">
        <v>303.89999999999998</v>
      </c>
      <c r="E50" s="20">
        <v>447.7</v>
      </c>
      <c r="F50" s="13">
        <f t="shared" si="0"/>
        <v>147.31819677525502</v>
      </c>
      <c r="G50" s="2"/>
    </row>
    <row r="51" spans="1:7" x14ac:dyDescent="0.25">
      <c r="A51" s="17"/>
      <c r="B51" s="23" t="s">
        <v>81</v>
      </c>
      <c r="C51" s="14" t="s">
        <v>80</v>
      </c>
      <c r="D51" s="12">
        <f>D52</f>
        <v>3002.8999999999996</v>
      </c>
      <c r="E51" s="12">
        <f>E52</f>
        <v>3002.8999999999996</v>
      </c>
      <c r="F51" s="13">
        <f t="shared" si="0"/>
        <v>100</v>
      </c>
      <c r="G51" s="2"/>
    </row>
    <row r="52" spans="1:7" ht="30" x14ac:dyDescent="0.25">
      <c r="A52" s="17"/>
      <c r="B52" s="10" t="s">
        <v>83</v>
      </c>
      <c r="C52" s="14" t="s">
        <v>82</v>
      </c>
      <c r="D52" s="12">
        <f>D53+D56+D61</f>
        <v>3002.8999999999996</v>
      </c>
      <c r="E52" s="12">
        <f>E53+E56+E61</f>
        <v>3002.8999999999996</v>
      </c>
      <c r="F52" s="15">
        <f t="shared" si="0"/>
        <v>100</v>
      </c>
      <c r="G52" s="2"/>
    </row>
    <row r="53" spans="1:7" x14ac:dyDescent="0.25">
      <c r="A53" s="17"/>
      <c r="B53" s="10" t="s">
        <v>85</v>
      </c>
      <c r="C53" s="14" t="s">
        <v>84</v>
      </c>
      <c r="D53" s="12">
        <f>D54</f>
        <v>217.9</v>
      </c>
      <c r="E53" s="12">
        <f>E54</f>
        <v>217.9</v>
      </c>
      <c r="F53" s="16">
        <f t="shared" si="0"/>
        <v>100</v>
      </c>
      <c r="G53" s="2"/>
    </row>
    <row r="54" spans="1:7" ht="30" x14ac:dyDescent="0.25">
      <c r="A54" s="17"/>
      <c r="B54" s="10" t="s">
        <v>87</v>
      </c>
      <c r="C54" s="14" t="s">
        <v>86</v>
      </c>
      <c r="D54" s="12">
        <f>D55</f>
        <v>217.9</v>
      </c>
      <c r="E54" s="12">
        <f>E55</f>
        <v>217.9</v>
      </c>
      <c r="F54" s="13">
        <f t="shared" si="0"/>
        <v>100</v>
      </c>
      <c r="G54" s="2"/>
    </row>
    <row r="55" spans="1:7" ht="30" x14ac:dyDescent="0.25">
      <c r="A55" s="17"/>
      <c r="B55" s="10" t="s">
        <v>89</v>
      </c>
      <c r="C55" s="14" t="s">
        <v>88</v>
      </c>
      <c r="D55" s="25">
        <v>217.9</v>
      </c>
      <c r="E55" s="20">
        <v>217.9</v>
      </c>
      <c r="F55" s="15">
        <f t="shared" si="0"/>
        <v>100</v>
      </c>
      <c r="G55" s="2"/>
    </row>
    <row r="56" spans="1:7" x14ac:dyDescent="0.25">
      <c r="A56" s="17"/>
      <c r="B56" s="10" t="s">
        <v>91</v>
      </c>
      <c r="C56" s="27" t="s">
        <v>90</v>
      </c>
      <c r="D56" s="26">
        <f>D57+D59</f>
        <v>95.8</v>
      </c>
      <c r="E56" s="26">
        <f>E57+E59</f>
        <v>95.8</v>
      </c>
      <c r="F56" s="16">
        <f t="shared" si="0"/>
        <v>100</v>
      </c>
      <c r="G56" s="2"/>
    </row>
    <row r="57" spans="1:7" ht="30" x14ac:dyDescent="0.25">
      <c r="A57" s="17"/>
      <c r="B57" s="28" t="s">
        <v>93</v>
      </c>
      <c r="C57" s="29" t="s">
        <v>92</v>
      </c>
      <c r="D57" s="20">
        <f>D58</f>
        <v>0.5</v>
      </c>
      <c r="E57" s="20">
        <f>E58</f>
        <v>0.5</v>
      </c>
      <c r="F57" s="13">
        <f t="shared" si="0"/>
        <v>100</v>
      </c>
      <c r="G57" s="2"/>
    </row>
    <row r="58" spans="1:7" ht="30" x14ac:dyDescent="0.25">
      <c r="A58" s="17"/>
      <c r="B58" s="28" t="s">
        <v>95</v>
      </c>
      <c r="C58" s="29" t="s">
        <v>94</v>
      </c>
      <c r="D58" s="20">
        <v>0.5</v>
      </c>
      <c r="E58" s="20">
        <v>0.5</v>
      </c>
      <c r="F58" s="13">
        <f t="shared" si="0"/>
        <v>100</v>
      </c>
      <c r="G58" s="2"/>
    </row>
    <row r="59" spans="1:7" ht="30" x14ac:dyDescent="0.25">
      <c r="A59" s="17"/>
      <c r="B59" s="28" t="s">
        <v>96</v>
      </c>
      <c r="C59" s="29" t="s">
        <v>139</v>
      </c>
      <c r="D59" s="24">
        <f>D60</f>
        <v>95.3</v>
      </c>
      <c r="E59" s="24">
        <f>E60</f>
        <v>95.3</v>
      </c>
      <c r="F59" s="15">
        <f t="shared" si="0"/>
        <v>100</v>
      </c>
      <c r="G59" s="2"/>
    </row>
    <row r="60" spans="1:7" ht="30" x14ac:dyDescent="0.25">
      <c r="A60" s="17"/>
      <c r="B60" s="28" t="s">
        <v>97</v>
      </c>
      <c r="C60" s="29" t="s">
        <v>140</v>
      </c>
      <c r="D60" s="22">
        <v>95.3</v>
      </c>
      <c r="E60" s="20">
        <v>95.3</v>
      </c>
      <c r="F60" s="16">
        <f t="shared" si="0"/>
        <v>100</v>
      </c>
      <c r="G60" s="2"/>
    </row>
    <row r="61" spans="1:7" x14ac:dyDescent="0.25">
      <c r="A61" s="17"/>
      <c r="B61" s="28" t="s">
        <v>99</v>
      </c>
      <c r="C61" s="29" t="s">
        <v>98</v>
      </c>
      <c r="D61" s="22">
        <f>D62+D64</f>
        <v>2689.2</v>
      </c>
      <c r="E61" s="22">
        <f>E62+E64</f>
        <v>2689.2</v>
      </c>
      <c r="F61" s="16">
        <f t="shared" si="0"/>
        <v>100</v>
      </c>
      <c r="G61" s="2"/>
    </row>
    <row r="62" spans="1:7" ht="45" x14ac:dyDescent="0.25">
      <c r="A62" s="17"/>
      <c r="B62" s="28" t="s">
        <v>101</v>
      </c>
      <c r="C62" s="29" t="s">
        <v>100</v>
      </c>
      <c r="D62" s="22">
        <f>D63</f>
        <v>1236</v>
      </c>
      <c r="E62" s="22">
        <f>E63</f>
        <v>1236</v>
      </c>
      <c r="F62" s="13">
        <f t="shared" si="0"/>
        <v>100</v>
      </c>
      <c r="G62" s="2"/>
    </row>
    <row r="63" spans="1:7" ht="60" x14ac:dyDescent="0.25">
      <c r="A63" s="17"/>
      <c r="B63" s="28" t="s">
        <v>103</v>
      </c>
      <c r="C63" s="29" t="s">
        <v>102</v>
      </c>
      <c r="D63" s="24">
        <v>1236</v>
      </c>
      <c r="E63" s="21">
        <v>1236</v>
      </c>
      <c r="F63" s="15">
        <f t="shared" si="0"/>
        <v>100</v>
      </c>
      <c r="G63" s="2"/>
    </row>
    <row r="64" spans="1:7" x14ac:dyDescent="0.25">
      <c r="A64" s="17"/>
      <c r="B64" s="28" t="s">
        <v>105</v>
      </c>
      <c r="C64" s="29" t="s">
        <v>104</v>
      </c>
      <c r="D64" s="20">
        <f>D65</f>
        <v>1453.2</v>
      </c>
      <c r="E64" s="20">
        <f>E65</f>
        <v>1453.2</v>
      </c>
      <c r="F64" s="13">
        <f t="shared" si="0"/>
        <v>100</v>
      </c>
      <c r="G64" s="2"/>
    </row>
    <row r="65" spans="1:7" ht="30.75" thickBot="1" x14ac:dyDescent="0.3">
      <c r="A65" s="17"/>
      <c r="B65" s="30" t="s">
        <v>107</v>
      </c>
      <c r="C65" s="31" t="s">
        <v>106</v>
      </c>
      <c r="D65" s="32">
        <v>1453.2</v>
      </c>
      <c r="E65" s="33">
        <v>1453.2</v>
      </c>
      <c r="F65" s="15">
        <f t="shared" si="0"/>
        <v>100</v>
      </c>
      <c r="G65" s="2"/>
    </row>
    <row r="66" spans="1:7" x14ac:dyDescent="0.25">
      <c r="B66" s="34"/>
      <c r="C66" s="34"/>
      <c r="D66" s="34"/>
      <c r="E66" s="34"/>
      <c r="F66" s="34"/>
    </row>
  </sheetData>
  <mergeCells count="13">
    <mergeCell ref="C6:F6"/>
    <mergeCell ref="C1:F1"/>
    <mergeCell ref="C2:F2"/>
    <mergeCell ref="C3:F3"/>
    <mergeCell ref="C4:F4"/>
    <mergeCell ref="D5:F5"/>
    <mergeCell ref="B7:F7"/>
    <mergeCell ref="C8:F8"/>
    <mergeCell ref="B9:B10"/>
    <mergeCell ref="C9:C10"/>
    <mergeCell ref="D9:D10"/>
    <mergeCell ref="E9:E10"/>
    <mergeCell ref="F9:F10"/>
  </mergeCells>
  <pageMargins left="0.51181102362204722" right="0" top="0" bottom="0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opLeftCell="E1" workbookViewId="0">
      <selection activeCell="N13" sqref="N13"/>
    </sheetView>
  </sheetViews>
  <sheetFormatPr defaultRowHeight="12.75" x14ac:dyDescent="0.2"/>
  <cols>
    <col min="1" max="1" width="0.5703125" style="37" hidden="1" customWidth="1"/>
    <col min="2" max="2" width="2.5703125" style="37" hidden="1" customWidth="1"/>
    <col min="3" max="3" width="0.7109375" style="37" hidden="1" customWidth="1"/>
    <col min="4" max="4" width="2.5703125" style="37" hidden="1" customWidth="1"/>
    <col min="5" max="5" width="0.7109375" style="37" customWidth="1"/>
    <col min="6" max="6" width="55.5703125" style="83" customWidth="1"/>
    <col min="7" max="7" width="4" style="84" customWidth="1"/>
    <col min="8" max="8" width="4.5703125" style="84" customWidth="1"/>
    <col min="9" max="9" width="11.28515625" style="85" customWidth="1"/>
    <col min="10" max="10" width="9.85546875" style="37" customWidth="1"/>
    <col min="11" max="11" width="10.5703125" style="37" customWidth="1"/>
    <col min="12" max="255" width="9.140625" style="37"/>
    <col min="256" max="259" width="0" style="37" hidden="1" customWidth="1"/>
    <col min="260" max="260" width="0.7109375" style="37" customWidth="1"/>
    <col min="261" max="261" width="54.5703125" style="37" customWidth="1"/>
    <col min="262" max="262" width="0" style="37" hidden="1" customWidth="1"/>
    <col min="263" max="263" width="4" style="37" customWidth="1"/>
    <col min="264" max="264" width="4.5703125" style="37" customWidth="1"/>
    <col min="265" max="265" width="11.28515625" style="37" customWidth="1"/>
    <col min="266" max="266" width="10.7109375" style="37" customWidth="1"/>
    <col min="267" max="267" width="11.85546875" style="37" customWidth="1"/>
    <col min="268" max="511" width="9.140625" style="37"/>
    <col min="512" max="515" width="0" style="37" hidden="1" customWidth="1"/>
    <col min="516" max="516" width="0.7109375" style="37" customWidth="1"/>
    <col min="517" max="517" width="54.5703125" style="37" customWidth="1"/>
    <col min="518" max="518" width="0" style="37" hidden="1" customWidth="1"/>
    <col min="519" max="519" width="4" style="37" customWidth="1"/>
    <col min="520" max="520" width="4.5703125" style="37" customWidth="1"/>
    <col min="521" max="521" width="11.28515625" style="37" customWidth="1"/>
    <col min="522" max="522" width="10.7109375" style="37" customWidth="1"/>
    <col min="523" max="523" width="11.85546875" style="37" customWidth="1"/>
    <col min="524" max="767" width="9.140625" style="37"/>
    <col min="768" max="771" width="0" style="37" hidden="1" customWidth="1"/>
    <col min="772" max="772" width="0.7109375" style="37" customWidth="1"/>
    <col min="773" max="773" width="54.5703125" style="37" customWidth="1"/>
    <col min="774" max="774" width="0" style="37" hidden="1" customWidth="1"/>
    <col min="775" max="775" width="4" style="37" customWidth="1"/>
    <col min="776" max="776" width="4.5703125" style="37" customWidth="1"/>
    <col min="777" max="777" width="11.28515625" style="37" customWidth="1"/>
    <col min="778" max="778" width="10.7109375" style="37" customWidth="1"/>
    <col min="779" max="779" width="11.85546875" style="37" customWidth="1"/>
    <col min="780" max="1023" width="9.140625" style="37"/>
    <col min="1024" max="1027" width="0" style="37" hidden="1" customWidth="1"/>
    <col min="1028" max="1028" width="0.7109375" style="37" customWidth="1"/>
    <col min="1029" max="1029" width="54.5703125" style="37" customWidth="1"/>
    <col min="1030" max="1030" width="0" style="37" hidden="1" customWidth="1"/>
    <col min="1031" max="1031" width="4" style="37" customWidth="1"/>
    <col min="1032" max="1032" width="4.5703125" style="37" customWidth="1"/>
    <col min="1033" max="1033" width="11.28515625" style="37" customWidth="1"/>
    <col min="1034" max="1034" width="10.7109375" style="37" customWidth="1"/>
    <col min="1035" max="1035" width="11.85546875" style="37" customWidth="1"/>
    <col min="1036" max="1279" width="9.140625" style="37"/>
    <col min="1280" max="1283" width="0" style="37" hidden="1" customWidth="1"/>
    <col min="1284" max="1284" width="0.7109375" style="37" customWidth="1"/>
    <col min="1285" max="1285" width="54.5703125" style="37" customWidth="1"/>
    <col min="1286" max="1286" width="0" style="37" hidden="1" customWidth="1"/>
    <col min="1287" max="1287" width="4" style="37" customWidth="1"/>
    <col min="1288" max="1288" width="4.5703125" style="37" customWidth="1"/>
    <col min="1289" max="1289" width="11.28515625" style="37" customWidth="1"/>
    <col min="1290" max="1290" width="10.7109375" style="37" customWidth="1"/>
    <col min="1291" max="1291" width="11.85546875" style="37" customWidth="1"/>
    <col min="1292" max="1535" width="9.140625" style="37"/>
    <col min="1536" max="1539" width="0" style="37" hidden="1" customWidth="1"/>
    <col min="1540" max="1540" width="0.7109375" style="37" customWidth="1"/>
    <col min="1541" max="1541" width="54.5703125" style="37" customWidth="1"/>
    <col min="1542" max="1542" width="0" style="37" hidden="1" customWidth="1"/>
    <col min="1543" max="1543" width="4" style="37" customWidth="1"/>
    <col min="1544" max="1544" width="4.5703125" style="37" customWidth="1"/>
    <col min="1545" max="1545" width="11.28515625" style="37" customWidth="1"/>
    <col min="1546" max="1546" width="10.7109375" style="37" customWidth="1"/>
    <col min="1547" max="1547" width="11.85546875" style="37" customWidth="1"/>
    <col min="1548" max="1791" width="9.140625" style="37"/>
    <col min="1792" max="1795" width="0" style="37" hidden="1" customWidth="1"/>
    <col min="1796" max="1796" width="0.7109375" style="37" customWidth="1"/>
    <col min="1797" max="1797" width="54.5703125" style="37" customWidth="1"/>
    <col min="1798" max="1798" width="0" style="37" hidden="1" customWidth="1"/>
    <col min="1799" max="1799" width="4" style="37" customWidth="1"/>
    <col min="1800" max="1800" width="4.5703125" style="37" customWidth="1"/>
    <col min="1801" max="1801" width="11.28515625" style="37" customWidth="1"/>
    <col min="1802" max="1802" width="10.7109375" style="37" customWidth="1"/>
    <col min="1803" max="1803" width="11.85546875" style="37" customWidth="1"/>
    <col min="1804" max="2047" width="9.140625" style="37"/>
    <col min="2048" max="2051" width="0" style="37" hidden="1" customWidth="1"/>
    <col min="2052" max="2052" width="0.7109375" style="37" customWidth="1"/>
    <col min="2053" max="2053" width="54.5703125" style="37" customWidth="1"/>
    <col min="2054" max="2054" width="0" style="37" hidden="1" customWidth="1"/>
    <col min="2055" max="2055" width="4" style="37" customWidth="1"/>
    <col min="2056" max="2056" width="4.5703125" style="37" customWidth="1"/>
    <col min="2057" max="2057" width="11.28515625" style="37" customWidth="1"/>
    <col min="2058" max="2058" width="10.7109375" style="37" customWidth="1"/>
    <col min="2059" max="2059" width="11.85546875" style="37" customWidth="1"/>
    <col min="2060" max="2303" width="9.140625" style="37"/>
    <col min="2304" max="2307" width="0" style="37" hidden="1" customWidth="1"/>
    <col min="2308" max="2308" width="0.7109375" style="37" customWidth="1"/>
    <col min="2309" max="2309" width="54.5703125" style="37" customWidth="1"/>
    <col min="2310" max="2310" width="0" style="37" hidden="1" customWidth="1"/>
    <col min="2311" max="2311" width="4" style="37" customWidth="1"/>
    <col min="2312" max="2312" width="4.5703125" style="37" customWidth="1"/>
    <col min="2313" max="2313" width="11.28515625" style="37" customWidth="1"/>
    <col min="2314" max="2314" width="10.7109375" style="37" customWidth="1"/>
    <col min="2315" max="2315" width="11.85546875" style="37" customWidth="1"/>
    <col min="2316" max="2559" width="9.140625" style="37"/>
    <col min="2560" max="2563" width="0" style="37" hidden="1" customWidth="1"/>
    <col min="2564" max="2564" width="0.7109375" style="37" customWidth="1"/>
    <col min="2565" max="2565" width="54.5703125" style="37" customWidth="1"/>
    <col min="2566" max="2566" width="0" style="37" hidden="1" customWidth="1"/>
    <col min="2567" max="2567" width="4" style="37" customWidth="1"/>
    <col min="2568" max="2568" width="4.5703125" style="37" customWidth="1"/>
    <col min="2569" max="2569" width="11.28515625" style="37" customWidth="1"/>
    <col min="2570" max="2570" width="10.7109375" style="37" customWidth="1"/>
    <col min="2571" max="2571" width="11.85546875" style="37" customWidth="1"/>
    <col min="2572" max="2815" width="9.140625" style="37"/>
    <col min="2816" max="2819" width="0" style="37" hidden="1" customWidth="1"/>
    <col min="2820" max="2820" width="0.7109375" style="37" customWidth="1"/>
    <col min="2821" max="2821" width="54.5703125" style="37" customWidth="1"/>
    <col min="2822" max="2822" width="0" style="37" hidden="1" customWidth="1"/>
    <col min="2823" max="2823" width="4" style="37" customWidth="1"/>
    <col min="2824" max="2824" width="4.5703125" style="37" customWidth="1"/>
    <col min="2825" max="2825" width="11.28515625" style="37" customWidth="1"/>
    <col min="2826" max="2826" width="10.7109375" style="37" customWidth="1"/>
    <col min="2827" max="2827" width="11.85546875" style="37" customWidth="1"/>
    <col min="2828" max="3071" width="9.140625" style="37"/>
    <col min="3072" max="3075" width="0" style="37" hidden="1" customWidth="1"/>
    <col min="3076" max="3076" width="0.7109375" style="37" customWidth="1"/>
    <col min="3077" max="3077" width="54.5703125" style="37" customWidth="1"/>
    <col min="3078" max="3078" width="0" style="37" hidden="1" customWidth="1"/>
    <col min="3079" max="3079" width="4" style="37" customWidth="1"/>
    <col min="3080" max="3080" width="4.5703125" style="37" customWidth="1"/>
    <col min="3081" max="3081" width="11.28515625" style="37" customWidth="1"/>
    <col min="3082" max="3082" width="10.7109375" style="37" customWidth="1"/>
    <col min="3083" max="3083" width="11.85546875" style="37" customWidth="1"/>
    <col min="3084" max="3327" width="9.140625" style="37"/>
    <col min="3328" max="3331" width="0" style="37" hidden="1" customWidth="1"/>
    <col min="3332" max="3332" width="0.7109375" style="37" customWidth="1"/>
    <col min="3333" max="3333" width="54.5703125" style="37" customWidth="1"/>
    <col min="3334" max="3334" width="0" style="37" hidden="1" customWidth="1"/>
    <col min="3335" max="3335" width="4" style="37" customWidth="1"/>
    <col min="3336" max="3336" width="4.5703125" style="37" customWidth="1"/>
    <col min="3337" max="3337" width="11.28515625" style="37" customWidth="1"/>
    <col min="3338" max="3338" width="10.7109375" style="37" customWidth="1"/>
    <col min="3339" max="3339" width="11.85546875" style="37" customWidth="1"/>
    <col min="3340" max="3583" width="9.140625" style="37"/>
    <col min="3584" max="3587" width="0" style="37" hidden="1" customWidth="1"/>
    <col min="3588" max="3588" width="0.7109375" style="37" customWidth="1"/>
    <col min="3589" max="3589" width="54.5703125" style="37" customWidth="1"/>
    <col min="3590" max="3590" width="0" style="37" hidden="1" customWidth="1"/>
    <col min="3591" max="3591" width="4" style="37" customWidth="1"/>
    <col min="3592" max="3592" width="4.5703125" style="37" customWidth="1"/>
    <col min="3593" max="3593" width="11.28515625" style="37" customWidth="1"/>
    <col min="3594" max="3594" width="10.7109375" style="37" customWidth="1"/>
    <col min="3595" max="3595" width="11.85546875" style="37" customWidth="1"/>
    <col min="3596" max="3839" width="9.140625" style="37"/>
    <col min="3840" max="3843" width="0" style="37" hidden="1" customWidth="1"/>
    <col min="3844" max="3844" width="0.7109375" style="37" customWidth="1"/>
    <col min="3845" max="3845" width="54.5703125" style="37" customWidth="1"/>
    <col min="3846" max="3846" width="0" style="37" hidden="1" customWidth="1"/>
    <col min="3847" max="3847" width="4" style="37" customWidth="1"/>
    <col min="3848" max="3848" width="4.5703125" style="37" customWidth="1"/>
    <col min="3849" max="3849" width="11.28515625" style="37" customWidth="1"/>
    <col min="3850" max="3850" width="10.7109375" style="37" customWidth="1"/>
    <col min="3851" max="3851" width="11.85546875" style="37" customWidth="1"/>
    <col min="3852" max="4095" width="9.140625" style="37"/>
    <col min="4096" max="4099" width="0" style="37" hidden="1" customWidth="1"/>
    <col min="4100" max="4100" width="0.7109375" style="37" customWidth="1"/>
    <col min="4101" max="4101" width="54.5703125" style="37" customWidth="1"/>
    <col min="4102" max="4102" width="0" style="37" hidden="1" customWidth="1"/>
    <col min="4103" max="4103" width="4" style="37" customWidth="1"/>
    <col min="4104" max="4104" width="4.5703125" style="37" customWidth="1"/>
    <col min="4105" max="4105" width="11.28515625" style="37" customWidth="1"/>
    <col min="4106" max="4106" width="10.7109375" style="37" customWidth="1"/>
    <col min="4107" max="4107" width="11.85546875" style="37" customWidth="1"/>
    <col min="4108" max="4351" width="9.140625" style="37"/>
    <col min="4352" max="4355" width="0" style="37" hidden="1" customWidth="1"/>
    <col min="4356" max="4356" width="0.7109375" style="37" customWidth="1"/>
    <col min="4357" max="4357" width="54.5703125" style="37" customWidth="1"/>
    <col min="4358" max="4358" width="0" style="37" hidden="1" customWidth="1"/>
    <col min="4359" max="4359" width="4" style="37" customWidth="1"/>
    <col min="4360" max="4360" width="4.5703125" style="37" customWidth="1"/>
    <col min="4361" max="4361" width="11.28515625" style="37" customWidth="1"/>
    <col min="4362" max="4362" width="10.7109375" style="37" customWidth="1"/>
    <col min="4363" max="4363" width="11.85546875" style="37" customWidth="1"/>
    <col min="4364" max="4607" width="9.140625" style="37"/>
    <col min="4608" max="4611" width="0" style="37" hidden="1" customWidth="1"/>
    <col min="4612" max="4612" width="0.7109375" style="37" customWidth="1"/>
    <col min="4613" max="4613" width="54.5703125" style="37" customWidth="1"/>
    <col min="4614" max="4614" width="0" style="37" hidden="1" customWidth="1"/>
    <col min="4615" max="4615" width="4" style="37" customWidth="1"/>
    <col min="4616" max="4616" width="4.5703125" style="37" customWidth="1"/>
    <col min="4617" max="4617" width="11.28515625" style="37" customWidth="1"/>
    <col min="4618" max="4618" width="10.7109375" style="37" customWidth="1"/>
    <col min="4619" max="4619" width="11.85546875" style="37" customWidth="1"/>
    <col min="4620" max="4863" width="9.140625" style="37"/>
    <col min="4864" max="4867" width="0" style="37" hidden="1" customWidth="1"/>
    <col min="4868" max="4868" width="0.7109375" style="37" customWidth="1"/>
    <col min="4869" max="4869" width="54.5703125" style="37" customWidth="1"/>
    <col min="4870" max="4870" width="0" style="37" hidden="1" customWidth="1"/>
    <col min="4871" max="4871" width="4" style="37" customWidth="1"/>
    <col min="4872" max="4872" width="4.5703125" style="37" customWidth="1"/>
    <col min="4873" max="4873" width="11.28515625" style="37" customWidth="1"/>
    <col min="4874" max="4874" width="10.7109375" style="37" customWidth="1"/>
    <col min="4875" max="4875" width="11.85546875" style="37" customWidth="1"/>
    <col min="4876" max="5119" width="9.140625" style="37"/>
    <col min="5120" max="5123" width="0" style="37" hidden="1" customWidth="1"/>
    <col min="5124" max="5124" width="0.7109375" style="37" customWidth="1"/>
    <col min="5125" max="5125" width="54.5703125" style="37" customWidth="1"/>
    <col min="5126" max="5126" width="0" style="37" hidden="1" customWidth="1"/>
    <col min="5127" max="5127" width="4" style="37" customWidth="1"/>
    <col min="5128" max="5128" width="4.5703125" style="37" customWidth="1"/>
    <col min="5129" max="5129" width="11.28515625" style="37" customWidth="1"/>
    <col min="5130" max="5130" width="10.7109375" style="37" customWidth="1"/>
    <col min="5131" max="5131" width="11.85546875" style="37" customWidth="1"/>
    <col min="5132" max="5375" width="9.140625" style="37"/>
    <col min="5376" max="5379" width="0" style="37" hidden="1" customWidth="1"/>
    <col min="5380" max="5380" width="0.7109375" style="37" customWidth="1"/>
    <col min="5381" max="5381" width="54.5703125" style="37" customWidth="1"/>
    <col min="5382" max="5382" width="0" style="37" hidden="1" customWidth="1"/>
    <col min="5383" max="5383" width="4" style="37" customWidth="1"/>
    <col min="5384" max="5384" width="4.5703125" style="37" customWidth="1"/>
    <col min="5385" max="5385" width="11.28515625" style="37" customWidth="1"/>
    <col min="5386" max="5386" width="10.7109375" style="37" customWidth="1"/>
    <col min="5387" max="5387" width="11.85546875" style="37" customWidth="1"/>
    <col min="5388" max="5631" width="9.140625" style="37"/>
    <col min="5632" max="5635" width="0" style="37" hidden="1" customWidth="1"/>
    <col min="5636" max="5636" width="0.7109375" style="37" customWidth="1"/>
    <col min="5637" max="5637" width="54.5703125" style="37" customWidth="1"/>
    <col min="5638" max="5638" width="0" style="37" hidden="1" customWidth="1"/>
    <col min="5639" max="5639" width="4" style="37" customWidth="1"/>
    <col min="5640" max="5640" width="4.5703125" style="37" customWidth="1"/>
    <col min="5641" max="5641" width="11.28515625" style="37" customWidth="1"/>
    <col min="5642" max="5642" width="10.7109375" style="37" customWidth="1"/>
    <col min="5643" max="5643" width="11.85546875" style="37" customWidth="1"/>
    <col min="5644" max="5887" width="9.140625" style="37"/>
    <col min="5888" max="5891" width="0" style="37" hidden="1" customWidth="1"/>
    <col min="5892" max="5892" width="0.7109375" style="37" customWidth="1"/>
    <col min="5893" max="5893" width="54.5703125" style="37" customWidth="1"/>
    <col min="5894" max="5894" width="0" style="37" hidden="1" customWidth="1"/>
    <col min="5895" max="5895" width="4" style="37" customWidth="1"/>
    <col min="5896" max="5896" width="4.5703125" style="37" customWidth="1"/>
    <col min="5897" max="5897" width="11.28515625" style="37" customWidth="1"/>
    <col min="5898" max="5898" width="10.7109375" style="37" customWidth="1"/>
    <col min="5899" max="5899" width="11.85546875" style="37" customWidth="1"/>
    <col min="5900" max="6143" width="9.140625" style="37"/>
    <col min="6144" max="6147" width="0" style="37" hidden="1" customWidth="1"/>
    <col min="6148" max="6148" width="0.7109375" style="37" customWidth="1"/>
    <col min="6149" max="6149" width="54.5703125" style="37" customWidth="1"/>
    <col min="6150" max="6150" width="0" style="37" hidden="1" customWidth="1"/>
    <col min="6151" max="6151" width="4" style="37" customWidth="1"/>
    <col min="6152" max="6152" width="4.5703125" style="37" customWidth="1"/>
    <col min="6153" max="6153" width="11.28515625" style="37" customWidth="1"/>
    <col min="6154" max="6154" width="10.7109375" style="37" customWidth="1"/>
    <col min="6155" max="6155" width="11.85546875" style="37" customWidth="1"/>
    <col min="6156" max="6399" width="9.140625" style="37"/>
    <col min="6400" max="6403" width="0" style="37" hidden="1" customWidth="1"/>
    <col min="6404" max="6404" width="0.7109375" style="37" customWidth="1"/>
    <col min="6405" max="6405" width="54.5703125" style="37" customWidth="1"/>
    <col min="6406" max="6406" width="0" style="37" hidden="1" customWidth="1"/>
    <col min="6407" max="6407" width="4" style="37" customWidth="1"/>
    <col min="6408" max="6408" width="4.5703125" style="37" customWidth="1"/>
    <col min="6409" max="6409" width="11.28515625" style="37" customWidth="1"/>
    <col min="6410" max="6410" width="10.7109375" style="37" customWidth="1"/>
    <col min="6411" max="6411" width="11.85546875" style="37" customWidth="1"/>
    <col min="6412" max="6655" width="9.140625" style="37"/>
    <col min="6656" max="6659" width="0" style="37" hidden="1" customWidth="1"/>
    <col min="6660" max="6660" width="0.7109375" style="37" customWidth="1"/>
    <col min="6661" max="6661" width="54.5703125" style="37" customWidth="1"/>
    <col min="6662" max="6662" width="0" style="37" hidden="1" customWidth="1"/>
    <col min="6663" max="6663" width="4" style="37" customWidth="1"/>
    <col min="6664" max="6664" width="4.5703125" style="37" customWidth="1"/>
    <col min="6665" max="6665" width="11.28515625" style="37" customWidth="1"/>
    <col min="6666" max="6666" width="10.7109375" style="37" customWidth="1"/>
    <col min="6667" max="6667" width="11.85546875" style="37" customWidth="1"/>
    <col min="6668" max="6911" width="9.140625" style="37"/>
    <col min="6912" max="6915" width="0" style="37" hidden="1" customWidth="1"/>
    <col min="6916" max="6916" width="0.7109375" style="37" customWidth="1"/>
    <col min="6917" max="6917" width="54.5703125" style="37" customWidth="1"/>
    <col min="6918" max="6918" width="0" style="37" hidden="1" customWidth="1"/>
    <col min="6919" max="6919" width="4" style="37" customWidth="1"/>
    <col min="6920" max="6920" width="4.5703125" style="37" customWidth="1"/>
    <col min="6921" max="6921" width="11.28515625" style="37" customWidth="1"/>
    <col min="6922" max="6922" width="10.7109375" style="37" customWidth="1"/>
    <col min="6923" max="6923" width="11.85546875" style="37" customWidth="1"/>
    <col min="6924" max="7167" width="9.140625" style="37"/>
    <col min="7168" max="7171" width="0" style="37" hidden="1" customWidth="1"/>
    <col min="7172" max="7172" width="0.7109375" style="37" customWidth="1"/>
    <col min="7173" max="7173" width="54.5703125" style="37" customWidth="1"/>
    <col min="7174" max="7174" width="0" style="37" hidden="1" customWidth="1"/>
    <col min="7175" max="7175" width="4" style="37" customWidth="1"/>
    <col min="7176" max="7176" width="4.5703125" style="37" customWidth="1"/>
    <col min="7177" max="7177" width="11.28515625" style="37" customWidth="1"/>
    <col min="7178" max="7178" width="10.7109375" style="37" customWidth="1"/>
    <col min="7179" max="7179" width="11.85546875" style="37" customWidth="1"/>
    <col min="7180" max="7423" width="9.140625" style="37"/>
    <col min="7424" max="7427" width="0" style="37" hidden="1" customWidth="1"/>
    <col min="7428" max="7428" width="0.7109375" style="37" customWidth="1"/>
    <col min="7429" max="7429" width="54.5703125" style="37" customWidth="1"/>
    <col min="7430" max="7430" width="0" style="37" hidden="1" customWidth="1"/>
    <col min="7431" max="7431" width="4" style="37" customWidth="1"/>
    <col min="7432" max="7432" width="4.5703125" style="37" customWidth="1"/>
    <col min="7433" max="7433" width="11.28515625" style="37" customWidth="1"/>
    <col min="7434" max="7434" width="10.7109375" style="37" customWidth="1"/>
    <col min="7435" max="7435" width="11.85546875" style="37" customWidth="1"/>
    <col min="7436" max="7679" width="9.140625" style="37"/>
    <col min="7680" max="7683" width="0" style="37" hidden="1" customWidth="1"/>
    <col min="7684" max="7684" width="0.7109375" style="37" customWidth="1"/>
    <col min="7685" max="7685" width="54.5703125" style="37" customWidth="1"/>
    <col min="7686" max="7686" width="0" style="37" hidden="1" customWidth="1"/>
    <col min="7687" max="7687" width="4" style="37" customWidth="1"/>
    <col min="7688" max="7688" width="4.5703125" style="37" customWidth="1"/>
    <col min="7689" max="7689" width="11.28515625" style="37" customWidth="1"/>
    <col min="7690" max="7690" width="10.7109375" style="37" customWidth="1"/>
    <col min="7691" max="7691" width="11.85546875" style="37" customWidth="1"/>
    <col min="7692" max="7935" width="9.140625" style="37"/>
    <col min="7936" max="7939" width="0" style="37" hidden="1" customWidth="1"/>
    <col min="7940" max="7940" width="0.7109375" style="37" customWidth="1"/>
    <col min="7941" max="7941" width="54.5703125" style="37" customWidth="1"/>
    <col min="7942" max="7942" width="0" style="37" hidden="1" customWidth="1"/>
    <col min="7943" max="7943" width="4" style="37" customWidth="1"/>
    <col min="7944" max="7944" width="4.5703125" style="37" customWidth="1"/>
    <col min="7945" max="7945" width="11.28515625" style="37" customWidth="1"/>
    <col min="7946" max="7946" width="10.7109375" style="37" customWidth="1"/>
    <col min="7947" max="7947" width="11.85546875" style="37" customWidth="1"/>
    <col min="7948" max="8191" width="9.140625" style="37"/>
    <col min="8192" max="8195" width="0" style="37" hidden="1" customWidth="1"/>
    <col min="8196" max="8196" width="0.7109375" style="37" customWidth="1"/>
    <col min="8197" max="8197" width="54.5703125" style="37" customWidth="1"/>
    <col min="8198" max="8198" width="0" style="37" hidden="1" customWidth="1"/>
    <col min="8199" max="8199" width="4" style="37" customWidth="1"/>
    <col min="8200" max="8200" width="4.5703125" style="37" customWidth="1"/>
    <col min="8201" max="8201" width="11.28515625" style="37" customWidth="1"/>
    <col min="8202" max="8202" width="10.7109375" style="37" customWidth="1"/>
    <col min="8203" max="8203" width="11.85546875" style="37" customWidth="1"/>
    <col min="8204" max="8447" width="9.140625" style="37"/>
    <col min="8448" max="8451" width="0" style="37" hidden="1" customWidth="1"/>
    <col min="8452" max="8452" width="0.7109375" style="37" customWidth="1"/>
    <col min="8453" max="8453" width="54.5703125" style="37" customWidth="1"/>
    <col min="8454" max="8454" width="0" style="37" hidden="1" customWidth="1"/>
    <col min="8455" max="8455" width="4" style="37" customWidth="1"/>
    <col min="8456" max="8456" width="4.5703125" style="37" customWidth="1"/>
    <col min="8457" max="8457" width="11.28515625" style="37" customWidth="1"/>
    <col min="8458" max="8458" width="10.7109375" style="37" customWidth="1"/>
    <col min="8459" max="8459" width="11.85546875" style="37" customWidth="1"/>
    <col min="8460" max="8703" width="9.140625" style="37"/>
    <col min="8704" max="8707" width="0" style="37" hidden="1" customWidth="1"/>
    <col min="8708" max="8708" width="0.7109375" style="37" customWidth="1"/>
    <col min="8709" max="8709" width="54.5703125" style="37" customWidth="1"/>
    <col min="8710" max="8710" width="0" style="37" hidden="1" customWidth="1"/>
    <col min="8711" max="8711" width="4" style="37" customWidth="1"/>
    <col min="8712" max="8712" width="4.5703125" style="37" customWidth="1"/>
    <col min="8713" max="8713" width="11.28515625" style="37" customWidth="1"/>
    <col min="8714" max="8714" width="10.7109375" style="37" customWidth="1"/>
    <col min="8715" max="8715" width="11.85546875" style="37" customWidth="1"/>
    <col min="8716" max="8959" width="9.140625" style="37"/>
    <col min="8960" max="8963" width="0" style="37" hidden="1" customWidth="1"/>
    <col min="8964" max="8964" width="0.7109375" style="37" customWidth="1"/>
    <col min="8965" max="8965" width="54.5703125" style="37" customWidth="1"/>
    <col min="8966" max="8966" width="0" style="37" hidden="1" customWidth="1"/>
    <col min="8967" max="8967" width="4" style="37" customWidth="1"/>
    <col min="8968" max="8968" width="4.5703125" style="37" customWidth="1"/>
    <col min="8969" max="8969" width="11.28515625" style="37" customWidth="1"/>
    <col min="8970" max="8970" width="10.7109375" style="37" customWidth="1"/>
    <col min="8971" max="8971" width="11.85546875" style="37" customWidth="1"/>
    <col min="8972" max="9215" width="9.140625" style="37"/>
    <col min="9216" max="9219" width="0" style="37" hidden="1" customWidth="1"/>
    <col min="9220" max="9220" width="0.7109375" style="37" customWidth="1"/>
    <col min="9221" max="9221" width="54.5703125" style="37" customWidth="1"/>
    <col min="9222" max="9222" width="0" style="37" hidden="1" customWidth="1"/>
    <col min="9223" max="9223" width="4" style="37" customWidth="1"/>
    <col min="9224" max="9224" width="4.5703125" style="37" customWidth="1"/>
    <col min="9225" max="9225" width="11.28515625" style="37" customWidth="1"/>
    <col min="9226" max="9226" width="10.7109375" style="37" customWidth="1"/>
    <col min="9227" max="9227" width="11.85546875" style="37" customWidth="1"/>
    <col min="9228" max="9471" width="9.140625" style="37"/>
    <col min="9472" max="9475" width="0" style="37" hidden="1" customWidth="1"/>
    <col min="9476" max="9476" width="0.7109375" style="37" customWidth="1"/>
    <col min="9477" max="9477" width="54.5703125" style="37" customWidth="1"/>
    <col min="9478" max="9478" width="0" style="37" hidden="1" customWidth="1"/>
    <col min="9479" max="9479" width="4" style="37" customWidth="1"/>
    <col min="9480" max="9480" width="4.5703125" style="37" customWidth="1"/>
    <col min="9481" max="9481" width="11.28515625" style="37" customWidth="1"/>
    <col min="9482" max="9482" width="10.7109375" style="37" customWidth="1"/>
    <col min="9483" max="9483" width="11.85546875" style="37" customWidth="1"/>
    <col min="9484" max="9727" width="9.140625" style="37"/>
    <col min="9728" max="9731" width="0" style="37" hidden="1" customWidth="1"/>
    <col min="9732" max="9732" width="0.7109375" style="37" customWidth="1"/>
    <col min="9733" max="9733" width="54.5703125" style="37" customWidth="1"/>
    <col min="9734" max="9734" width="0" style="37" hidden="1" customWidth="1"/>
    <col min="9735" max="9735" width="4" style="37" customWidth="1"/>
    <col min="9736" max="9736" width="4.5703125" style="37" customWidth="1"/>
    <col min="9737" max="9737" width="11.28515625" style="37" customWidth="1"/>
    <col min="9738" max="9738" width="10.7109375" style="37" customWidth="1"/>
    <col min="9739" max="9739" width="11.85546875" style="37" customWidth="1"/>
    <col min="9740" max="9983" width="9.140625" style="37"/>
    <col min="9984" max="9987" width="0" style="37" hidden="1" customWidth="1"/>
    <col min="9988" max="9988" width="0.7109375" style="37" customWidth="1"/>
    <col min="9989" max="9989" width="54.5703125" style="37" customWidth="1"/>
    <col min="9990" max="9990" width="0" style="37" hidden="1" customWidth="1"/>
    <col min="9991" max="9991" width="4" style="37" customWidth="1"/>
    <col min="9992" max="9992" width="4.5703125" style="37" customWidth="1"/>
    <col min="9993" max="9993" width="11.28515625" style="37" customWidth="1"/>
    <col min="9994" max="9994" width="10.7109375" style="37" customWidth="1"/>
    <col min="9995" max="9995" width="11.85546875" style="37" customWidth="1"/>
    <col min="9996" max="10239" width="9.140625" style="37"/>
    <col min="10240" max="10243" width="0" style="37" hidden="1" customWidth="1"/>
    <col min="10244" max="10244" width="0.7109375" style="37" customWidth="1"/>
    <col min="10245" max="10245" width="54.5703125" style="37" customWidth="1"/>
    <col min="10246" max="10246" width="0" style="37" hidden="1" customWidth="1"/>
    <col min="10247" max="10247" width="4" style="37" customWidth="1"/>
    <col min="10248" max="10248" width="4.5703125" style="37" customWidth="1"/>
    <col min="10249" max="10249" width="11.28515625" style="37" customWidth="1"/>
    <col min="10250" max="10250" width="10.7109375" style="37" customWidth="1"/>
    <col min="10251" max="10251" width="11.85546875" style="37" customWidth="1"/>
    <col min="10252" max="10495" width="9.140625" style="37"/>
    <col min="10496" max="10499" width="0" style="37" hidden="1" customWidth="1"/>
    <col min="10500" max="10500" width="0.7109375" style="37" customWidth="1"/>
    <col min="10501" max="10501" width="54.5703125" style="37" customWidth="1"/>
    <col min="10502" max="10502" width="0" style="37" hidden="1" customWidth="1"/>
    <col min="10503" max="10503" width="4" style="37" customWidth="1"/>
    <col min="10504" max="10504" width="4.5703125" style="37" customWidth="1"/>
    <col min="10505" max="10505" width="11.28515625" style="37" customWidth="1"/>
    <col min="10506" max="10506" width="10.7109375" style="37" customWidth="1"/>
    <col min="10507" max="10507" width="11.85546875" style="37" customWidth="1"/>
    <col min="10508" max="10751" width="9.140625" style="37"/>
    <col min="10752" max="10755" width="0" style="37" hidden="1" customWidth="1"/>
    <col min="10756" max="10756" width="0.7109375" style="37" customWidth="1"/>
    <col min="10757" max="10757" width="54.5703125" style="37" customWidth="1"/>
    <col min="10758" max="10758" width="0" style="37" hidden="1" customWidth="1"/>
    <col min="10759" max="10759" width="4" style="37" customWidth="1"/>
    <col min="10760" max="10760" width="4.5703125" style="37" customWidth="1"/>
    <col min="10761" max="10761" width="11.28515625" style="37" customWidth="1"/>
    <col min="10762" max="10762" width="10.7109375" style="37" customWidth="1"/>
    <col min="10763" max="10763" width="11.85546875" style="37" customWidth="1"/>
    <col min="10764" max="11007" width="9.140625" style="37"/>
    <col min="11008" max="11011" width="0" style="37" hidden="1" customWidth="1"/>
    <col min="11012" max="11012" width="0.7109375" style="37" customWidth="1"/>
    <col min="11013" max="11013" width="54.5703125" style="37" customWidth="1"/>
    <col min="11014" max="11014" width="0" style="37" hidden="1" customWidth="1"/>
    <col min="11015" max="11015" width="4" style="37" customWidth="1"/>
    <col min="11016" max="11016" width="4.5703125" style="37" customWidth="1"/>
    <col min="11017" max="11017" width="11.28515625" style="37" customWidth="1"/>
    <col min="11018" max="11018" width="10.7109375" style="37" customWidth="1"/>
    <col min="11019" max="11019" width="11.85546875" style="37" customWidth="1"/>
    <col min="11020" max="11263" width="9.140625" style="37"/>
    <col min="11264" max="11267" width="0" style="37" hidden="1" customWidth="1"/>
    <col min="11268" max="11268" width="0.7109375" style="37" customWidth="1"/>
    <col min="11269" max="11269" width="54.5703125" style="37" customWidth="1"/>
    <col min="11270" max="11270" width="0" style="37" hidden="1" customWidth="1"/>
    <col min="11271" max="11271" width="4" style="37" customWidth="1"/>
    <col min="11272" max="11272" width="4.5703125" style="37" customWidth="1"/>
    <col min="11273" max="11273" width="11.28515625" style="37" customWidth="1"/>
    <col min="11274" max="11274" width="10.7109375" style="37" customWidth="1"/>
    <col min="11275" max="11275" width="11.85546875" style="37" customWidth="1"/>
    <col min="11276" max="11519" width="9.140625" style="37"/>
    <col min="11520" max="11523" width="0" style="37" hidden="1" customWidth="1"/>
    <col min="11524" max="11524" width="0.7109375" style="37" customWidth="1"/>
    <col min="11525" max="11525" width="54.5703125" style="37" customWidth="1"/>
    <col min="11526" max="11526" width="0" style="37" hidden="1" customWidth="1"/>
    <col min="11527" max="11527" width="4" style="37" customWidth="1"/>
    <col min="11528" max="11528" width="4.5703125" style="37" customWidth="1"/>
    <col min="11529" max="11529" width="11.28515625" style="37" customWidth="1"/>
    <col min="11530" max="11530" width="10.7109375" style="37" customWidth="1"/>
    <col min="11531" max="11531" width="11.85546875" style="37" customWidth="1"/>
    <col min="11532" max="11775" width="9.140625" style="37"/>
    <col min="11776" max="11779" width="0" style="37" hidden="1" customWidth="1"/>
    <col min="11780" max="11780" width="0.7109375" style="37" customWidth="1"/>
    <col min="11781" max="11781" width="54.5703125" style="37" customWidth="1"/>
    <col min="11782" max="11782" width="0" style="37" hidden="1" customWidth="1"/>
    <col min="11783" max="11783" width="4" style="37" customWidth="1"/>
    <col min="11784" max="11784" width="4.5703125" style="37" customWidth="1"/>
    <col min="11785" max="11785" width="11.28515625" style="37" customWidth="1"/>
    <col min="11786" max="11786" width="10.7109375" style="37" customWidth="1"/>
    <col min="11787" max="11787" width="11.85546875" style="37" customWidth="1"/>
    <col min="11788" max="12031" width="9.140625" style="37"/>
    <col min="12032" max="12035" width="0" style="37" hidden="1" customWidth="1"/>
    <col min="12036" max="12036" width="0.7109375" style="37" customWidth="1"/>
    <col min="12037" max="12037" width="54.5703125" style="37" customWidth="1"/>
    <col min="12038" max="12038" width="0" style="37" hidden="1" customWidth="1"/>
    <col min="12039" max="12039" width="4" style="37" customWidth="1"/>
    <col min="12040" max="12040" width="4.5703125" style="37" customWidth="1"/>
    <col min="12041" max="12041" width="11.28515625" style="37" customWidth="1"/>
    <col min="12042" max="12042" width="10.7109375" style="37" customWidth="1"/>
    <col min="12043" max="12043" width="11.85546875" style="37" customWidth="1"/>
    <col min="12044" max="12287" width="9.140625" style="37"/>
    <col min="12288" max="12291" width="0" style="37" hidden="1" customWidth="1"/>
    <col min="12292" max="12292" width="0.7109375" style="37" customWidth="1"/>
    <col min="12293" max="12293" width="54.5703125" style="37" customWidth="1"/>
    <col min="12294" max="12294" width="0" style="37" hidden="1" customWidth="1"/>
    <col min="12295" max="12295" width="4" style="37" customWidth="1"/>
    <col min="12296" max="12296" width="4.5703125" style="37" customWidth="1"/>
    <col min="12297" max="12297" width="11.28515625" style="37" customWidth="1"/>
    <col min="12298" max="12298" width="10.7109375" style="37" customWidth="1"/>
    <col min="12299" max="12299" width="11.85546875" style="37" customWidth="1"/>
    <col min="12300" max="12543" width="9.140625" style="37"/>
    <col min="12544" max="12547" width="0" style="37" hidden="1" customWidth="1"/>
    <col min="12548" max="12548" width="0.7109375" style="37" customWidth="1"/>
    <col min="12549" max="12549" width="54.5703125" style="37" customWidth="1"/>
    <col min="12550" max="12550" width="0" style="37" hidden="1" customWidth="1"/>
    <col min="12551" max="12551" width="4" style="37" customWidth="1"/>
    <col min="12552" max="12552" width="4.5703125" style="37" customWidth="1"/>
    <col min="12553" max="12553" width="11.28515625" style="37" customWidth="1"/>
    <col min="12554" max="12554" width="10.7109375" style="37" customWidth="1"/>
    <col min="12555" max="12555" width="11.85546875" style="37" customWidth="1"/>
    <col min="12556" max="12799" width="9.140625" style="37"/>
    <col min="12800" max="12803" width="0" style="37" hidden="1" customWidth="1"/>
    <col min="12804" max="12804" width="0.7109375" style="37" customWidth="1"/>
    <col min="12805" max="12805" width="54.5703125" style="37" customWidth="1"/>
    <col min="12806" max="12806" width="0" style="37" hidden="1" customWidth="1"/>
    <col min="12807" max="12807" width="4" style="37" customWidth="1"/>
    <col min="12808" max="12808" width="4.5703125" style="37" customWidth="1"/>
    <col min="12809" max="12809" width="11.28515625" style="37" customWidth="1"/>
    <col min="12810" max="12810" width="10.7109375" style="37" customWidth="1"/>
    <col min="12811" max="12811" width="11.85546875" style="37" customWidth="1"/>
    <col min="12812" max="13055" width="9.140625" style="37"/>
    <col min="13056" max="13059" width="0" style="37" hidden="1" customWidth="1"/>
    <col min="13060" max="13060" width="0.7109375" style="37" customWidth="1"/>
    <col min="13061" max="13061" width="54.5703125" style="37" customWidth="1"/>
    <col min="13062" max="13062" width="0" style="37" hidden="1" customWidth="1"/>
    <col min="13063" max="13063" width="4" style="37" customWidth="1"/>
    <col min="13064" max="13064" width="4.5703125" style="37" customWidth="1"/>
    <col min="13065" max="13065" width="11.28515625" style="37" customWidth="1"/>
    <col min="13066" max="13066" width="10.7109375" style="37" customWidth="1"/>
    <col min="13067" max="13067" width="11.85546875" style="37" customWidth="1"/>
    <col min="13068" max="13311" width="9.140625" style="37"/>
    <col min="13312" max="13315" width="0" style="37" hidden="1" customWidth="1"/>
    <col min="13316" max="13316" width="0.7109375" style="37" customWidth="1"/>
    <col min="13317" max="13317" width="54.5703125" style="37" customWidth="1"/>
    <col min="13318" max="13318" width="0" style="37" hidden="1" customWidth="1"/>
    <col min="13319" max="13319" width="4" style="37" customWidth="1"/>
    <col min="13320" max="13320" width="4.5703125" style="37" customWidth="1"/>
    <col min="13321" max="13321" width="11.28515625" style="37" customWidth="1"/>
    <col min="13322" max="13322" width="10.7109375" style="37" customWidth="1"/>
    <col min="13323" max="13323" width="11.85546875" style="37" customWidth="1"/>
    <col min="13324" max="13567" width="9.140625" style="37"/>
    <col min="13568" max="13571" width="0" style="37" hidden="1" customWidth="1"/>
    <col min="13572" max="13572" width="0.7109375" style="37" customWidth="1"/>
    <col min="13573" max="13573" width="54.5703125" style="37" customWidth="1"/>
    <col min="13574" max="13574" width="0" style="37" hidden="1" customWidth="1"/>
    <col min="13575" max="13575" width="4" style="37" customWidth="1"/>
    <col min="13576" max="13576" width="4.5703125" style="37" customWidth="1"/>
    <col min="13577" max="13577" width="11.28515625" style="37" customWidth="1"/>
    <col min="13578" max="13578" width="10.7109375" style="37" customWidth="1"/>
    <col min="13579" max="13579" width="11.85546875" style="37" customWidth="1"/>
    <col min="13580" max="13823" width="9.140625" style="37"/>
    <col min="13824" max="13827" width="0" style="37" hidden="1" customWidth="1"/>
    <col min="13828" max="13828" width="0.7109375" style="37" customWidth="1"/>
    <col min="13829" max="13829" width="54.5703125" style="37" customWidth="1"/>
    <col min="13830" max="13830" width="0" style="37" hidden="1" customWidth="1"/>
    <col min="13831" max="13831" width="4" style="37" customWidth="1"/>
    <col min="13832" max="13832" width="4.5703125" style="37" customWidth="1"/>
    <col min="13833" max="13833" width="11.28515625" style="37" customWidth="1"/>
    <col min="13834" max="13834" width="10.7109375" style="37" customWidth="1"/>
    <col min="13835" max="13835" width="11.85546875" style="37" customWidth="1"/>
    <col min="13836" max="14079" width="9.140625" style="37"/>
    <col min="14080" max="14083" width="0" style="37" hidden="1" customWidth="1"/>
    <col min="14084" max="14084" width="0.7109375" style="37" customWidth="1"/>
    <col min="14085" max="14085" width="54.5703125" style="37" customWidth="1"/>
    <col min="14086" max="14086" width="0" style="37" hidden="1" customWidth="1"/>
    <col min="14087" max="14087" width="4" style="37" customWidth="1"/>
    <col min="14088" max="14088" width="4.5703125" style="37" customWidth="1"/>
    <col min="14089" max="14089" width="11.28515625" style="37" customWidth="1"/>
    <col min="14090" max="14090" width="10.7109375" style="37" customWidth="1"/>
    <col min="14091" max="14091" width="11.85546875" style="37" customWidth="1"/>
    <col min="14092" max="14335" width="9.140625" style="37"/>
    <col min="14336" max="14339" width="0" style="37" hidden="1" customWidth="1"/>
    <col min="14340" max="14340" width="0.7109375" style="37" customWidth="1"/>
    <col min="14341" max="14341" width="54.5703125" style="37" customWidth="1"/>
    <col min="14342" max="14342" width="0" style="37" hidden="1" customWidth="1"/>
    <col min="14343" max="14343" width="4" style="37" customWidth="1"/>
    <col min="14344" max="14344" width="4.5703125" style="37" customWidth="1"/>
    <col min="14345" max="14345" width="11.28515625" style="37" customWidth="1"/>
    <col min="14346" max="14346" width="10.7109375" style="37" customWidth="1"/>
    <col min="14347" max="14347" width="11.85546875" style="37" customWidth="1"/>
    <col min="14348" max="14591" width="9.140625" style="37"/>
    <col min="14592" max="14595" width="0" style="37" hidden="1" customWidth="1"/>
    <col min="14596" max="14596" width="0.7109375" style="37" customWidth="1"/>
    <col min="14597" max="14597" width="54.5703125" style="37" customWidth="1"/>
    <col min="14598" max="14598" width="0" style="37" hidden="1" customWidth="1"/>
    <col min="14599" max="14599" width="4" style="37" customWidth="1"/>
    <col min="14600" max="14600" width="4.5703125" style="37" customWidth="1"/>
    <col min="14601" max="14601" width="11.28515625" style="37" customWidth="1"/>
    <col min="14602" max="14602" width="10.7109375" style="37" customWidth="1"/>
    <col min="14603" max="14603" width="11.85546875" style="37" customWidth="1"/>
    <col min="14604" max="14847" width="9.140625" style="37"/>
    <col min="14848" max="14851" width="0" style="37" hidden="1" customWidth="1"/>
    <col min="14852" max="14852" width="0.7109375" style="37" customWidth="1"/>
    <col min="14853" max="14853" width="54.5703125" style="37" customWidth="1"/>
    <col min="14854" max="14854" width="0" style="37" hidden="1" customWidth="1"/>
    <col min="14855" max="14855" width="4" style="37" customWidth="1"/>
    <col min="14856" max="14856" width="4.5703125" style="37" customWidth="1"/>
    <col min="14857" max="14857" width="11.28515625" style="37" customWidth="1"/>
    <col min="14858" max="14858" width="10.7109375" style="37" customWidth="1"/>
    <col min="14859" max="14859" width="11.85546875" style="37" customWidth="1"/>
    <col min="14860" max="15103" width="9.140625" style="37"/>
    <col min="15104" max="15107" width="0" style="37" hidden="1" customWidth="1"/>
    <col min="15108" max="15108" width="0.7109375" style="37" customWidth="1"/>
    <col min="15109" max="15109" width="54.5703125" style="37" customWidth="1"/>
    <col min="15110" max="15110" width="0" style="37" hidden="1" customWidth="1"/>
    <col min="15111" max="15111" width="4" style="37" customWidth="1"/>
    <col min="15112" max="15112" width="4.5703125" style="37" customWidth="1"/>
    <col min="15113" max="15113" width="11.28515625" style="37" customWidth="1"/>
    <col min="15114" max="15114" width="10.7109375" style="37" customWidth="1"/>
    <col min="15115" max="15115" width="11.85546875" style="37" customWidth="1"/>
    <col min="15116" max="15359" width="9.140625" style="37"/>
    <col min="15360" max="15363" width="0" style="37" hidden="1" customWidth="1"/>
    <col min="15364" max="15364" width="0.7109375" style="37" customWidth="1"/>
    <col min="15365" max="15365" width="54.5703125" style="37" customWidth="1"/>
    <col min="15366" max="15366" width="0" style="37" hidden="1" customWidth="1"/>
    <col min="15367" max="15367" width="4" style="37" customWidth="1"/>
    <col min="15368" max="15368" width="4.5703125" style="37" customWidth="1"/>
    <col min="15369" max="15369" width="11.28515625" style="37" customWidth="1"/>
    <col min="15370" max="15370" width="10.7109375" style="37" customWidth="1"/>
    <col min="15371" max="15371" width="11.85546875" style="37" customWidth="1"/>
    <col min="15372" max="15615" width="9.140625" style="37"/>
    <col min="15616" max="15619" width="0" style="37" hidden="1" customWidth="1"/>
    <col min="15620" max="15620" width="0.7109375" style="37" customWidth="1"/>
    <col min="15621" max="15621" width="54.5703125" style="37" customWidth="1"/>
    <col min="15622" max="15622" width="0" style="37" hidden="1" customWidth="1"/>
    <col min="15623" max="15623" width="4" style="37" customWidth="1"/>
    <col min="15624" max="15624" width="4.5703125" style="37" customWidth="1"/>
    <col min="15625" max="15625" width="11.28515625" style="37" customWidth="1"/>
    <col min="15626" max="15626" width="10.7109375" style="37" customWidth="1"/>
    <col min="15627" max="15627" width="11.85546875" style="37" customWidth="1"/>
    <col min="15628" max="15871" width="9.140625" style="37"/>
    <col min="15872" max="15875" width="0" style="37" hidden="1" customWidth="1"/>
    <col min="15876" max="15876" width="0.7109375" style="37" customWidth="1"/>
    <col min="15877" max="15877" width="54.5703125" style="37" customWidth="1"/>
    <col min="15878" max="15878" width="0" style="37" hidden="1" customWidth="1"/>
    <col min="15879" max="15879" width="4" style="37" customWidth="1"/>
    <col min="15880" max="15880" width="4.5703125" style="37" customWidth="1"/>
    <col min="15881" max="15881" width="11.28515625" style="37" customWidth="1"/>
    <col min="15882" max="15882" width="10.7109375" style="37" customWidth="1"/>
    <col min="15883" max="15883" width="11.85546875" style="37" customWidth="1"/>
    <col min="15884" max="16127" width="9.140625" style="37"/>
    <col min="16128" max="16131" width="0" style="37" hidden="1" customWidth="1"/>
    <col min="16132" max="16132" width="0.7109375" style="37" customWidth="1"/>
    <col min="16133" max="16133" width="54.5703125" style="37" customWidth="1"/>
    <col min="16134" max="16134" width="0" style="37" hidden="1" customWidth="1"/>
    <col min="16135" max="16135" width="4" style="37" customWidth="1"/>
    <col min="16136" max="16136" width="4.5703125" style="37" customWidth="1"/>
    <col min="16137" max="16137" width="11.28515625" style="37" customWidth="1"/>
    <col min="16138" max="16138" width="10.7109375" style="37" customWidth="1"/>
    <col min="16139" max="16139" width="11.85546875" style="37" customWidth="1"/>
    <col min="16140" max="16384" width="9.140625" style="37"/>
  </cols>
  <sheetData>
    <row r="1" spans="1:11" ht="15" x14ac:dyDescent="0.25">
      <c r="F1" s="38"/>
      <c r="G1" s="38"/>
      <c r="H1" s="243" t="s">
        <v>141</v>
      </c>
      <c r="I1" s="243"/>
      <c r="J1" s="228"/>
      <c r="K1" s="228"/>
    </row>
    <row r="2" spans="1:11" ht="15" x14ac:dyDescent="0.25">
      <c r="F2" s="243" t="s">
        <v>129</v>
      </c>
      <c r="G2" s="228"/>
      <c r="H2" s="228"/>
      <c r="I2" s="228"/>
      <c r="J2" s="228"/>
      <c r="K2" s="228"/>
    </row>
    <row r="3" spans="1:11" ht="15" x14ac:dyDescent="0.25">
      <c r="F3" s="243" t="s">
        <v>142</v>
      </c>
      <c r="G3" s="228"/>
      <c r="H3" s="228"/>
      <c r="I3" s="228"/>
      <c r="J3" s="228"/>
      <c r="K3" s="228"/>
    </row>
    <row r="4" spans="1:11" ht="15" x14ac:dyDescent="0.25">
      <c r="F4" s="244" t="s">
        <v>131</v>
      </c>
      <c r="G4" s="243"/>
      <c r="H4" s="243"/>
      <c r="I4" s="243"/>
      <c r="J4" s="228"/>
      <c r="K4" s="228"/>
    </row>
    <row r="5" spans="1:11" x14ac:dyDescent="0.2">
      <c r="F5" s="39"/>
      <c r="G5" s="40"/>
      <c r="H5" s="40"/>
      <c r="I5" s="243" t="s">
        <v>132</v>
      </c>
      <c r="J5" s="243"/>
      <c r="K5" s="243"/>
    </row>
    <row r="6" spans="1:11" ht="15" x14ac:dyDescent="0.25">
      <c r="F6" s="38"/>
      <c r="G6" s="242"/>
      <c r="H6" s="242"/>
      <c r="I6" s="242"/>
      <c r="J6" s="228"/>
      <c r="K6" s="228"/>
    </row>
    <row r="7" spans="1:11" ht="47.25" customHeight="1" x14ac:dyDescent="0.2">
      <c r="F7" s="229" t="s">
        <v>277</v>
      </c>
      <c r="G7" s="229"/>
      <c r="H7" s="229"/>
      <c r="I7" s="230"/>
      <c r="J7" s="230"/>
      <c r="K7" s="230"/>
    </row>
    <row r="8" spans="1:11" ht="15.75" thickBot="1" x14ac:dyDescent="0.3">
      <c r="F8" s="41"/>
      <c r="G8" s="42"/>
      <c r="H8" s="42"/>
      <c r="I8" s="231" t="s">
        <v>133</v>
      </c>
      <c r="J8" s="232"/>
      <c r="K8" s="232"/>
    </row>
    <row r="9" spans="1:11" ht="12.75" customHeight="1" x14ac:dyDescent="0.2">
      <c r="B9" s="43"/>
      <c r="C9" s="44"/>
      <c r="D9" s="44"/>
      <c r="E9" s="43"/>
      <c r="F9" s="233" t="s">
        <v>143</v>
      </c>
      <c r="G9" s="235" t="s">
        <v>145</v>
      </c>
      <c r="H9" s="235" t="s">
        <v>146</v>
      </c>
      <c r="I9" s="237" t="s">
        <v>136</v>
      </c>
      <c r="J9" s="239" t="s">
        <v>0</v>
      </c>
      <c r="K9" s="239" t="s">
        <v>137</v>
      </c>
    </row>
    <row r="10" spans="1:11" ht="13.5" customHeight="1" thickBot="1" x14ac:dyDescent="0.25">
      <c r="A10" s="45" t="s">
        <v>147</v>
      </c>
      <c r="B10" s="46"/>
      <c r="C10" s="47"/>
      <c r="D10" s="47"/>
      <c r="E10" s="46"/>
      <c r="F10" s="234"/>
      <c r="G10" s="236"/>
      <c r="H10" s="236"/>
      <c r="I10" s="238"/>
      <c r="J10" s="240"/>
      <c r="K10" s="240"/>
    </row>
    <row r="11" spans="1:11" ht="15" thickBot="1" x14ac:dyDescent="0.25">
      <c r="A11" s="45"/>
      <c r="B11" s="46"/>
      <c r="C11" s="47"/>
      <c r="D11" s="47"/>
      <c r="E11" s="46"/>
      <c r="F11" s="48">
        <v>1</v>
      </c>
      <c r="G11" s="49">
        <v>2</v>
      </c>
      <c r="H11" s="50">
        <v>3</v>
      </c>
      <c r="I11" s="51">
        <v>4</v>
      </c>
      <c r="J11" s="52">
        <v>5</v>
      </c>
      <c r="K11" s="52">
        <v>6</v>
      </c>
    </row>
    <row r="12" spans="1:11" s="53" customFormat="1" ht="15" thickBot="1" x14ac:dyDescent="0.25">
      <c r="A12" s="53">
        <v>3</v>
      </c>
      <c r="B12" s="54"/>
      <c r="C12" s="54"/>
      <c r="D12" s="54"/>
      <c r="E12" s="54"/>
      <c r="F12" s="55" t="s">
        <v>148</v>
      </c>
      <c r="G12" s="56"/>
      <c r="H12" s="56"/>
      <c r="I12" s="57">
        <f>I13</f>
        <v>6228.5519999999997</v>
      </c>
      <c r="J12" s="57">
        <f>J13</f>
        <v>5791.17</v>
      </c>
      <c r="K12" s="58">
        <f>J12/I12*100</f>
        <v>92.977790022464305</v>
      </c>
    </row>
    <row r="13" spans="1:11" s="53" customFormat="1" ht="33" customHeight="1" x14ac:dyDescent="0.25">
      <c r="B13" s="54"/>
      <c r="C13" s="54"/>
      <c r="D13" s="54"/>
      <c r="E13" s="54"/>
      <c r="F13" s="59" t="s">
        <v>149</v>
      </c>
      <c r="G13" s="60"/>
      <c r="H13" s="61"/>
      <c r="I13" s="62">
        <f>I14+I19+I23+I25+I29+I21+I31</f>
        <v>6228.5519999999997</v>
      </c>
      <c r="J13" s="62">
        <f>J14+J19+J23+J25+J29+J21+J31</f>
        <v>5791.17</v>
      </c>
      <c r="K13" s="62">
        <f t="shared" ref="K13:K32" si="0">J13/I13*100</f>
        <v>92.977790022464305</v>
      </c>
    </row>
    <row r="14" spans="1:11" s="53" customFormat="1" ht="15" x14ac:dyDescent="0.25">
      <c r="A14" s="53">
        <v>4</v>
      </c>
      <c r="B14" s="54"/>
      <c r="C14" s="54"/>
      <c r="D14" s="54"/>
      <c r="E14" s="54"/>
      <c r="F14" s="63" t="s">
        <v>150</v>
      </c>
      <c r="G14" s="64" t="s">
        <v>151</v>
      </c>
      <c r="H14" s="65"/>
      <c r="I14" s="66">
        <f>I15+I17+I18+I16</f>
        <v>1908.5619999999999</v>
      </c>
      <c r="J14" s="66">
        <f>J15+J17+J18+J16</f>
        <v>1801.79</v>
      </c>
      <c r="K14" s="66">
        <f t="shared" si="0"/>
        <v>94.405631045782116</v>
      </c>
    </row>
    <row r="15" spans="1:11" ht="47.25" customHeight="1" x14ac:dyDescent="0.25">
      <c r="B15" s="44"/>
      <c r="C15" s="44"/>
      <c r="D15" s="44"/>
      <c r="E15" s="44"/>
      <c r="F15" s="63" t="s">
        <v>152</v>
      </c>
      <c r="G15" s="64" t="s">
        <v>151</v>
      </c>
      <c r="H15" s="65" t="s">
        <v>153</v>
      </c>
      <c r="I15" s="66">
        <v>1816.7719999999999</v>
      </c>
      <c r="J15" s="67">
        <v>1724.24</v>
      </c>
      <c r="K15" s="66">
        <f t="shared" si="0"/>
        <v>94.90679072552858</v>
      </c>
    </row>
    <row r="16" spans="1:11" ht="15" x14ac:dyDescent="0.25">
      <c r="B16" s="44"/>
      <c r="C16" s="44"/>
      <c r="D16" s="44"/>
      <c r="E16" s="44"/>
      <c r="F16" s="208" t="s">
        <v>270</v>
      </c>
      <c r="G16" s="209" t="s">
        <v>151</v>
      </c>
      <c r="H16" s="209" t="s">
        <v>271</v>
      </c>
      <c r="I16" s="66">
        <v>14.8</v>
      </c>
      <c r="J16" s="67">
        <v>14.8</v>
      </c>
      <c r="K16" s="66">
        <f t="shared" si="0"/>
        <v>100</v>
      </c>
    </row>
    <row r="17" spans="2:11" ht="15" x14ac:dyDescent="0.25">
      <c r="B17" s="44"/>
      <c r="C17" s="44"/>
      <c r="D17" s="44"/>
      <c r="E17" s="44"/>
      <c r="F17" s="63" t="s">
        <v>117</v>
      </c>
      <c r="G17" s="64" t="s">
        <v>151</v>
      </c>
      <c r="H17" s="65">
        <v>11</v>
      </c>
      <c r="I17" s="66">
        <v>9.0399999999999991</v>
      </c>
      <c r="J17" s="67">
        <v>0</v>
      </c>
      <c r="K17" s="66">
        <f t="shared" si="0"/>
        <v>0</v>
      </c>
    </row>
    <row r="18" spans="2:11" ht="15" x14ac:dyDescent="0.25">
      <c r="B18" s="44"/>
      <c r="C18" s="44"/>
      <c r="D18" s="44"/>
      <c r="E18" s="44"/>
      <c r="F18" s="63" t="s">
        <v>154</v>
      </c>
      <c r="G18" s="64" t="s">
        <v>151</v>
      </c>
      <c r="H18" s="65" t="s">
        <v>155</v>
      </c>
      <c r="I18" s="66">
        <v>67.95</v>
      </c>
      <c r="J18" s="67">
        <v>62.75</v>
      </c>
      <c r="K18" s="66">
        <f t="shared" si="0"/>
        <v>92.347314201618829</v>
      </c>
    </row>
    <row r="19" spans="2:11" ht="15" x14ac:dyDescent="0.25">
      <c r="B19" s="44"/>
      <c r="C19" s="44"/>
      <c r="D19" s="44"/>
      <c r="E19" s="44"/>
      <c r="F19" s="63" t="s">
        <v>156</v>
      </c>
      <c r="G19" s="64" t="s">
        <v>157</v>
      </c>
      <c r="H19" s="65"/>
      <c r="I19" s="66">
        <f>I20</f>
        <v>95.3</v>
      </c>
      <c r="J19" s="67">
        <f>J20</f>
        <v>95.3</v>
      </c>
      <c r="K19" s="66">
        <f t="shared" si="0"/>
        <v>100</v>
      </c>
    </row>
    <row r="20" spans="2:11" ht="15" x14ac:dyDescent="0.25">
      <c r="B20" s="44"/>
      <c r="C20" s="44"/>
      <c r="D20" s="44"/>
      <c r="E20" s="44"/>
      <c r="F20" s="63" t="s">
        <v>158</v>
      </c>
      <c r="G20" s="64" t="s">
        <v>157</v>
      </c>
      <c r="H20" s="65" t="s">
        <v>159</v>
      </c>
      <c r="I20" s="66">
        <v>95.3</v>
      </c>
      <c r="J20" s="67">
        <v>95.3</v>
      </c>
      <c r="K20" s="66">
        <f t="shared" si="0"/>
        <v>100</v>
      </c>
    </row>
    <row r="21" spans="2:11" ht="30" x14ac:dyDescent="0.25">
      <c r="B21" s="44"/>
      <c r="C21" s="44"/>
      <c r="D21" s="44"/>
      <c r="E21" s="44"/>
      <c r="F21" s="63" t="s">
        <v>160</v>
      </c>
      <c r="G21" s="64" t="s">
        <v>159</v>
      </c>
      <c r="H21" s="65"/>
      <c r="I21" s="66">
        <f>I22</f>
        <v>139.32</v>
      </c>
      <c r="J21" s="67">
        <f>J22</f>
        <v>139.32</v>
      </c>
      <c r="K21" s="66">
        <f t="shared" si="0"/>
        <v>100</v>
      </c>
    </row>
    <row r="22" spans="2:11" ht="32.25" customHeight="1" x14ac:dyDescent="0.25">
      <c r="B22" s="44"/>
      <c r="C22" s="44"/>
      <c r="D22" s="44"/>
      <c r="E22" s="44"/>
      <c r="F22" s="63" t="s">
        <v>161</v>
      </c>
      <c r="G22" s="64" t="s">
        <v>159</v>
      </c>
      <c r="H22" s="65">
        <v>10</v>
      </c>
      <c r="I22" s="66">
        <v>139.32</v>
      </c>
      <c r="J22" s="67">
        <v>139.32</v>
      </c>
      <c r="K22" s="66">
        <f t="shared" si="0"/>
        <v>100</v>
      </c>
    </row>
    <row r="23" spans="2:11" ht="15" x14ac:dyDescent="0.25">
      <c r="B23" s="44"/>
      <c r="C23" s="44"/>
      <c r="D23" s="44"/>
      <c r="E23" s="44"/>
      <c r="F23" s="63" t="s">
        <v>162</v>
      </c>
      <c r="G23" s="64" t="s">
        <v>153</v>
      </c>
      <c r="H23" s="65"/>
      <c r="I23" s="66">
        <f>I24</f>
        <v>1000.31</v>
      </c>
      <c r="J23" s="66">
        <f>J24</f>
        <v>777.7</v>
      </c>
      <c r="K23" s="66">
        <f t="shared" si="0"/>
        <v>77.74589877138088</v>
      </c>
    </row>
    <row r="24" spans="2:11" ht="15" x14ac:dyDescent="0.25">
      <c r="B24" s="44"/>
      <c r="C24" s="44"/>
      <c r="D24" s="44"/>
      <c r="E24" s="44"/>
      <c r="F24" s="63" t="s">
        <v>163</v>
      </c>
      <c r="G24" s="64" t="s">
        <v>153</v>
      </c>
      <c r="H24" s="65" t="s">
        <v>164</v>
      </c>
      <c r="I24" s="66">
        <v>1000.31</v>
      </c>
      <c r="J24" s="67">
        <v>777.7</v>
      </c>
      <c r="K24" s="66">
        <f t="shared" si="0"/>
        <v>77.74589877138088</v>
      </c>
    </row>
    <row r="25" spans="2:11" ht="15" x14ac:dyDescent="0.25">
      <c r="B25" s="44"/>
      <c r="C25" s="44"/>
      <c r="D25" s="44"/>
      <c r="E25" s="44"/>
      <c r="F25" s="63" t="s">
        <v>165</v>
      </c>
      <c r="G25" s="64" t="s">
        <v>166</v>
      </c>
      <c r="H25" s="65"/>
      <c r="I25" s="66">
        <f>I26+I27+I28</f>
        <v>2933.25</v>
      </c>
      <c r="J25" s="66">
        <f>J26+J27+J28</f>
        <v>2825.25</v>
      </c>
      <c r="K25" s="66">
        <f t="shared" si="0"/>
        <v>96.318077218102786</v>
      </c>
    </row>
    <row r="26" spans="2:11" ht="15" x14ac:dyDescent="0.25">
      <c r="B26" s="44"/>
      <c r="C26" s="44"/>
      <c r="D26" s="44"/>
      <c r="E26" s="44"/>
      <c r="F26" s="63" t="s">
        <v>167</v>
      </c>
      <c r="G26" s="64" t="s">
        <v>166</v>
      </c>
      <c r="H26" s="65" t="s">
        <v>151</v>
      </c>
      <c r="I26" s="66">
        <v>842.1</v>
      </c>
      <c r="J26" s="67">
        <v>840.94</v>
      </c>
      <c r="K26" s="66">
        <f t="shared" si="0"/>
        <v>99.862249139057127</v>
      </c>
    </row>
    <row r="27" spans="2:11" ht="15" x14ac:dyDescent="0.25">
      <c r="B27" s="44"/>
      <c r="C27" s="44"/>
      <c r="D27" s="44"/>
      <c r="E27" s="44"/>
      <c r="F27" s="63" t="s">
        <v>168</v>
      </c>
      <c r="G27" s="64" t="s">
        <v>166</v>
      </c>
      <c r="H27" s="65" t="s">
        <v>157</v>
      </c>
      <c r="I27" s="66">
        <v>2</v>
      </c>
      <c r="J27" s="67">
        <v>0</v>
      </c>
      <c r="K27" s="66">
        <f t="shared" si="0"/>
        <v>0</v>
      </c>
    </row>
    <row r="28" spans="2:11" ht="15" x14ac:dyDescent="0.25">
      <c r="B28" s="44"/>
      <c r="C28" s="44"/>
      <c r="D28" s="44"/>
      <c r="E28" s="44"/>
      <c r="F28" s="63" t="s">
        <v>169</v>
      </c>
      <c r="G28" s="64" t="s">
        <v>166</v>
      </c>
      <c r="H28" s="65" t="s">
        <v>159</v>
      </c>
      <c r="I28" s="66">
        <v>2089.15</v>
      </c>
      <c r="J28" s="67">
        <v>1984.31</v>
      </c>
      <c r="K28" s="66">
        <f t="shared" si="0"/>
        <v>94.981691118397421</v>
      </c>
    </row>
    <row r="29" spans="2:11" ht="15" x14ac:dyDescent="0.25">
      <c r="B29" s="44"/>
      <c r="C29" s="44"/>
      <c r="D29" s="44"/>
      <c r="E29" s="44"/>
      <c r="F29" s="63" t="s">
        <v>170</v>
      </c>
      <c r="G29" s="64" t="s">
        <v>108</v>
      </c>
      <c r="H29" s="65"/>
      <c r="I29" s="66">
        <f>I30</f>
        <v>148.21</v>
      </c>
      <c r="J29" s="67">
        <f>J30</f>
        <v>148.21</v>
      </c>
      <c r="K29" s="66">
        <f t="shared" si="0"/>
        <v>100</v>
      </c>
    </row>
    <row r="30" spans="2:11" ht="15" x14ac:dyDescent="0.25">
      <c r="B30" s="44"/>
      <c r="C30" s="44"/>
      <c r="D30" s="44"/>
      <c r="E30" s="44"/>
      <c r="F30" s="68" t="s">
        <v>171</v>
      </c>
      <c r="G30" s="69">
        <v>10</v>
      </c>
      <c r="H30" s="70" t="s">
        <v>151</v>
      </c>
      <c r="I30" s="71">
        <v>148.21</v>
      </c>
      <c r="J30" s="71">
        <v>148.21</v>
      </c>
      <c r="K30" s="71">
        <f t="shared" si="0"/>
        <v>100</v>
      </c>
    </row>
    <row r="31" spans="2:11" ht="16.5" customHeight="1" x14ac:dyDescent="0.25">
      <c r="E31" s="44"/>
      <c r="F31" s="72" t="s">
        <v>124</v>
      </c>
      <c r="G31" s="73">
        <v>13</v>
      </c>
      <c r="H31" s="74"/>
      <c r="I31" s="75">
        <f>I32</f>
        <v>3.6</v>
      </c>
      <c r="J31" s="76">
        <f>J32</f>
        <v>3.6</v>
      </c>
      <c r="K31" s="71">
        <f t="shared" si="0"/>
        <v>100</v>
      </c>
    </row>
    <row r="32" spans="2:11" ht="30.75" thickBot="1" x14ac:dyDescent="0.3">
      <c r="F32" s="77" t="s">
        <v>172</v>
      </c>
      <c r="G32" s="78">
        <v>13</v>
      </c>
      <c r="H32" s="79" t="s">
        <v>151</v>
      </c>
      <c r="I32" s="80">
        <v>3.6</v>
      </c>
      <c r="J32" s="81">
        <v>3.6</v>
      </c>
      <c r="K32" s="82">
        <f t="shared" si="0"/>
        <v>100</v>
      </c>
    </row>
  </sheetData>
  <mergeCells count="14">
    <mergeCell ref="G6:K6"/>
    <mergeCell ref="H1:K1"/>
    <mergeCell ref="F2:K2"/>
    <mergeCell ref="F3:K3"/>
    <mergeCell ref="F4:K4"/>
    <mergeCell ref="I5:K5"/>
    <mergeCell ref="F7:K7"/>
    <mergeCell ref="I8:K8"/>
    <mergeCell ref="F9:F10"/>
    <mergeCell ref="G9:G10"/>
    <mergeCell ref="H9:H10"/>
    <mergeCell ref="I9:I10"/>
    <mergeCell ref="J9:J10"/>
    <mergeCell ref="K9:K10"/>
  </mergeCells>
  <conditionalFormatting sqref="J118:J119 E120:F122 J120:K122">
    <cfRule type="expression" dxfId="27" priority="13" stopIfTrue="1">
      <formula>$G118=""</formula>
    </cfRule>
    <cfRule type="expression" dxfId="26" priority="14" stopIfTrue="1">
      <formula>AND($H118="",$G118&lt;&gt;"")</formula>
    </cfRule>
  </conditionalFormatting>
  <conditionalFormatting sqref="E13">
    <cfRule type="expression" dxfId="25" priority="11" stopIfTrue="1">
      <formula>$E13=""</formula>
    </cfRule>
    <cfRule type="expression" dxfId="24" priority="12" stopIfTrue="1">
      <formula>$F13&lt;&gt;""</formula>
    </cfRule>
  </conditionalFormatting>
  <conditionalFormatting sqref="H120:H122">
    <cfRule type="expression" dxfId="23" priority="1" stopIfTrue="1">
      <formula>$G120=""</formula>
    </cfRule>
    <cfRule type="expression" dxfId="22" priority="2" stopIfTrue="1">
      <formula>AND($H120="",$G120&lt;&gt;"")</formula>
    </cfRule>
  </conditionalFormatting>
  <conditionalFormatting sqref="E13">
    <cfRule type="expression" dxfId="21" priority="21" stopIfTrue="1">
      <formula>$F13=""</formula>
    </cfRule>
    <cfRule type="expression" dxfId="20" priority="22" stopIfTrue="1">
      <formula>#REF!&lt;&gt;""</formula>
    </cfRule>
  </conditionalFormatting>
  <conditionalFormatting sqref="D122 I118">
    <cfRule type="expression" dxfId="19" priority="23" stopIfTrue="1">
      <formula>#REF!=""</formula>
    </cfRule>
    <cfRule type="expression" dxfId="18" priority="24" stopIfTrue="1">
      <formula>AND($G118="",#REF!&lt;&gt;"")</formula>
    </cfRule>
  </conditionalFormatting>
  <pageMargins left="0.51181102362204722" right="0" top="0.35433070866141736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S145"/>
  <sheetViews>
    <sheetView topLeftCell="D1" zoomScaleNormal="100" workbookViewId="0">
      <selection activeCell="U141" sqref="U141"/>
    </sheetView>
  </sheetViews>
  <sheetFormatPr defaultColWidth="9.140625" defaultRowHeight="12.75" x14ac:dyDescent="0.2"/>
  <cols>
    <col min="1" max="1" width="4.42578125" style="86" hidden="1" customWidth="1"/>
    <col min="2" max="2" width="18.85546875" style="86" hidden="1" customWidth="1"/>
    <col min="3" max="3" width="2" style="86" hidden="1" customWidth="1"/>
    <col min="4" max="4" width="0.5703125" style="86" customWidth="1"/>
    <col min="5" max="5" width="59.28515625" style="158" customWidth="1"/>
    <col min="6" max="6" width="5.28515625" style="159" customWidth="1"/>
    <col min="7" max="7" width="4" style="154" customWidth="1"/>
    <col min="8" max="8" width="4.5703125" style="154" customWidth="1"/>
    <col min="9" max="9" width="4" style="154" customWidth="1"/>
    <col min="10" max="10" width="3.140625" style="154" customWidth="1"/>
    <col min="11" max="11" width="4.28515625" style="154" customWidth="1"/>
    <col min="12" max="12" width="6.7109375" style="154" customWidth="1"/>
    <col min="13" max="13" width="5" style="154" customWidth="1"/>
    <col min="14" max="14" width="10.7109375" style="86" customWidth="1"/>
    <col min="15" max="15" width="10" style="86" customWidth="1"/>
    <col min="16" max="16" width="10.5703125" style="86" customWidth="1"/>
    <col min="17" max="256" width="9.140625" style="86"/>
    <col min="257" max="259" width="0" style="86" hidden="1" customWidth="1"/>
    <col min="260" max="260" width="0.5703125" style="86" customWidth="1"/>
    <col min="261" max="261" width="60.7109375" style="86" customWidth="1"/>
    <col min="262" max="262" width="5.85546875" style="86" customWidth="1"/>
    <col min="263" max="263" width="4" style="86" customWidth="1"/>
    <col min="264" max="267" width="4.5703125" style="86" customWidth="1"/>
    <col min="268" max="268" width="6.85546875" style="86" customWidth="1"/>
    <col min="269" max="269" width="4.5703125" style="86" customWidth="1"/>
    <col min="270" max="270" width="10.7109375" style="86" customWidth="1"/>
    <col min="271" max="271" width="10.140625" style="86" customWidth="1"/>
    <col min="272" max="272" width="10.5703125" style="86" customWidth="1"/>
    <col min="273" max="512" width="9.140625" style="86"/>
    <col min="513" max="515" width="0" style="86" hidden="1" customWidth="1"/>
    <col min="516" max="516" width="0.5703125" style="86" customWidth="1"/>
    <col min="517" max="517" width="60.7109375" style="86" customWidth="1"/>
    <col min="518" max="518" width="5.85546875" style="86" customWidth="1"/>
    <col min="519" max="519" width="4" style="86" customWidth="1"/>
    <col min="520" max="523" width="4.5703125" style="86" customWidth="1"/>
    <col min="524" max="524" width="6.85546875" style="86" customWidth="1"/>
    <col min="525" max="525" width="4.5703125" style="86" customWidth="1"/>
    <col min="526" max="526" width="10.7109375" style="86" customWidth="1"/>
    <col min="527" max="527" width="10.140625" style="86" customWidth="1"/>
    <col min="528" max="528" width="10.5703125" style="86" customWidth="1"/>
    <col min="529" max="768" width="9.140625" style="86"/>
    <col min="769" max="771" width="0" style="86" hidden="1" customWidth="1"/>
    <col min="772" max="772" width="0.5703125" style="86" customWidth="1"/>
    <col min="773" max="773" width="60.7109375" style="86" customWidth="1"/>
    <col min="774" max="774" width="5.85546875" style="86" customWidth="1"/>
    <col min="775" max="775" width="4" style="86" customWidth="1"/>
    <col min="776" max="779" width="4.5703125" style="86" customWidth="1"/>
    <col min="780" max="780" width="6.85546875" style="86" customWidth="1"/>
    <col min="781" max="781" width="4.5703125" style="86" customWidth="1"/>
    <col min="782" max="782" width="10.7109375" style="86" customWidth="1"/>
    <col min="783" max="783" width="10.140625" style="86" customWidth="1"/>
    <col min="784" max="784" width="10.5703125" style="86" customWidth="1"/>
    <col min="785" max="1024" width="9.140625" style="86"/>
    <col min="1025" max="1027" width="0" style="86" hidden="1" customWidth="1"/>
    <col min="1028" max="1028" width="0.5703125" style="86" customWidth="1"/>
    <col min="1029" max="1029" width="60.7109375" style="86" customWidth="1"/>
    <col min="1030" max="1030" width="5.85546875" style="86" customWidth="1"/>
    <col min="1031" max="1031" width="4" style="86" customWidth="1"/>
    <col min="1032" max="1035" width="4.5703125" style="86" customWidth="1"/>
    <col min="1036" max="1036" width="6.85546875" style="86" customWidth="1"/>
    <col min="1037" max="1037" width="4.5703125" style="86" customWidth="1"/>
    <col min="1038" max="1038" width="10.7109375" style="86" customWidth="1"/>
    <col min="1039" max="1039" width="10.140625" style="86" customWidth="1"/>
    <col min="1040" max="1040" width="10.5703125" style="86" customWidth="1"/>
    <col min="1041" max="1280" width="9.140625" style="86"/>
    <col min="1281" max="1283" width="0" style="86" hidden="1" customWidth="1"/>
    <col min="1284" max="1284" width="0.5703125" style="86" customWidth="1"/>
    <col min="1285" max="1285" width="60.7109375" style="86" customWidth="1"/>
    <col min="1286" max="1286" width="5.85546875" style="86" customWidth="1"/>
    <col min="1287" max="1287" width="4" style="86" customWidth="1"/>
    <col min="1288" max="1291" width="4.5703125" style="86" customWidth="1"/>
    <col min="1292" max="1292" width="6.85546875" style="86" customWidth="1"/>
    <col min="1293" max="1293" width="4.5703125" style="86" customWidth="1"/>
    <col min="1294" max="1294" width="10.7109375" style="86" customWidth="1"/>
    <col min="1295" max="1295" width="10.140625" style="86" customWidth="1"/>
    <col min="1296" max="1296" width="10.5703125" style="86" customWidth="1"/>
    <col min="1297" max="1536" width="9.140625" style="86"/>
    <col min="1537" max="1539" width="0" style="86" hidden="1" customWidth="1"/>
    <col min="1540" max="1540" width="0.5703125" style="86" customWidth="1"/>
    <col min="1541" max="1541" width="60.7109375" style="86" customWidth="1"/>
    <col min="1542" max="1542" width="5.85546875" style="86" customWidth="1"/>
    <col min="1543" max="1543" width="4" style="86" customWidth="1"/>
    <col min="1544" max="1547" width="4.5703125" style="86" customWidth="1"/>
    <col min="1548" max="1548" width="6.85546875" style="86" customWidth="1"/>
    <col min="1549" max="1549" width="4.5703125" style="86" customWidth="1"/>
    <col min="1550" max="1550" width="10.7109375" style="86" customWidth="1"/>
    <col min="1551" max="1551" width="10.140625" style="86" customWidth="1"/>
    <col min="1552" max="1552" width="10.5703125" style="86" customWidth="1"/>
    <col min="1553" max="1792" width="9.140625" style="86"/>
    <col min="1793" max="1795" width="0" style="86" hidden="1" customWidth="1"/>
    <col min="1796" max="1796" width="0.5703125" style="86" customWidth="1"/>
    <col min="1797" max="1797" width="60.7109375" style="86" customWidth="1"/>
    <col min="1798" max="1798" width="5.85546875" style="86" customWidth="1"/>
    <col min="1799" max="1799" width="4" style="86" customWidth="1"/>
    <col min="1800" max="1803" width="4.5703125" style="86" customWidth="1"/>
    <col min="1804" max="1804" width="6.85546875" style="86" customWidth="1"/>
    <col min="1805" max="1805" width="4.5703125" style="86" customWidth="1"/>
    <col min="1806" max="1806" width="10.7109375" style="86" customWidth="1"/>
    <col min="1807" max="1807" width="10.140625" style="86" customWidth="1"/>
    <col min="1808" max="1808" width="10.5703125" style="86" customWidth="1"/>
    <col min="1809" max="2048" width="9.140625" style="86"/>
    <col min="2049" max="2051" width="0" style="86" hidden="1" customWidth="1"/>
    <col min="2052" max="2052" width="0.5703125" style="86" customWidth="1"/>
    <col min="2053" max="2053" width="60.7109375" style="86" customWidth="1"/>
    <col min="2054" max="2054" width="5.85546875" style="86" customWidth="1"/>
    <col min="2055" max="2055" width="4" style="86" customWidth="1"/>
    <col min="2056" max="2059" width="4.5703125" style="86" customWidth="1"/>
    <col min="2060" max="2060" width="6.85546875" style="86" customWidth="1"/>
    <col min="2061" max="2061" width="4.5703125" style="86" customWidth="1"/>
    <col min="2062" max="2062" width="10.7109375" style="86" customWidth="1"/>
    <col min="2063" max="2063" width="10.140625" style="86" customWidth="1"/>
    <col min="2064" max="2064" width="10.5703125" style="86" customWidth="1"/>
    <col min="2065" max="2304" width="9.140625" style="86"/>
    <col min="2305" max="2307" width="0" style="86" hidden="1" customWidth="1"/>
    <col min="2308" max="2308" width="0.5703125" style="86" customWidth="1"/>
    <col min="2309" max="2309" width="60.7109375" style="86" customWidth="1"/>
    <col min="2310" max="2310" width="5.85546875" style="86" customWidth="1"/>
    <col min="2311" max="2311" width="4" style="86" customWidth="1"/>
    <col min="2312" max="2315" width="4.5703125" style="86" customWidth="1"/>
    <col min="2316" max="2316" width="6.85546875" style="86" customWidth="1"/>
    <col min="2317" max="2317" width="4.5703125" style="86" customWidth="1"/>
    <col min="2318" max="2318" width="10.7109375" style="86" customWidth="1"/>
    <col min="2319" max="2319" width="10.140625" style="86" customWidth="1"/>
    <col min="2320" max="2320" width="10.5703125" style="86" customWidth="1"/>
    <col min="2321" max="2560" width="9.140625" style="86"/>
    <col min="2561" max="2563" width="0" style="86" hidden="1" customWidth="1"/>
    <col min="2564" max="2564" width="0.5703125" style="86" customWidth="1"/>
    <col min="2565" max="2565" width="60.7109375" style="86" customWidth="1"/>
    <col min="2566" max="2566" width="5.85546875" style="86" customWidth="1"/>
    <col min="2567" max="2567" width="4" style="86" customWidth="1"/>
    <col min="2568" max="2571" width="4.5703125" style="86" customWidth="1"/>
    <col min="2572" max="2572" width="6.85546875" style="86" customWidth="1"/>
    <col min="2573" max="2573" width="4.5703125" style="86" customWidth="1"/>
    <col min="2574" max="2574" width="10.7109375" style="86" customWidth="1"/>
    <col min="2575" max="2575" width="10.140625" style="86" customWidth="1"/>
    <col min="2576" max="2576" width="10.5703125" style="86" customWidth="1"/>
    <col min="2577" max="2816" width="9.140625" style="86"/>
    <col min="2817" max="2819" width="0" style="86" hidden="1" customWidth="1"/>
    <col min="2820" max="2820" width="0.5703125" style="86" customWidth="1"/>
    <col min="2821" max="2821" width="60.7109375" style="86" customWidth="1"/>
    <col min="2822" max="2822" width="5.85546875" style="86" customWidth="1"/>
    <col min="2823" max="2823" width="4" style="86" customWidth="1"/>
    <col min="2824" max="2827" width="4.5703125" style="86" customWidth="1"/>
    <col min="2828" max="2828" width="6.85546875" style="86" customWidth="1"/>
    <col min="2829" max="2829" width="4.5703125" style="86" customWidth="1"/>
    <col min="2830" max="2830" width="10.7109375" style="86" customWidth="1"/>
    <col min="2831" max="2831" width="10.140625" style="86" customWidth="1"/>
    <col min="2832" max="2832" width="10.5703125" style="86" customWidth="1"/>
    <col min="2833" max="3072" width="9.140625" style="86"/>
    <col min="3073" max="3075" width="0" style="86" hidden="1" customWidth="1"/>
    <col min="3076" max="3076" width="0.5703125" style="86" customWidth="1"/>
    <col min="3077" max="3077" width="60.7109375" style="86" customWidth="1"/>
    <col min="3078" max="3078" width="5.85546875" style="86" customWidth="1"/>
    <col min="3079" max="3079" width="4" style="86" customWidth="1"/>
    <col min="3080" max="3083" width="4.5703125" style="86" customWidth="1"/>
    <col min="3084" max="3084" width="6.85546875" style="86" customWidth="1"/>
    <col min="3085" max="3085" width="4.5703125" style="86" customWidth="1"/>
    <col min="3086" max="3086" width="10.7109375" style="86" customWidth="1"/>
    <col min="3087" max="3087" width="10.140625" style="86" customWidth="1"/>
    <col min="3088" max="3088" width="10.5703125" style="86" customWidth="1"/>
    <col min="3089" max="3328" width="9.140625" style="86"/>
    <col min="3329" max="3331" width="0" style="86" hidden="1" customWidth="1"/>
    <col min="3332" max="3332" width="0.5703125" style="86" customWidth="1"/>
    <col min="3333" max="3333" width="60.7109375" style="86" customWidth="1"/>
    <col min="3334" max="3334" width="5.85546875" style="86" customWidth="1"/>
    <col min="3335" max="3335" width="4" style="86" customWidth="1"/>
    <col min="3336" max="3339" width="4.5703125" style="86" customWidth="1"/>
    <col min="3340" max="3340" width="6.85546875" style="86" customWidth="1"/>
    <col min="3341" max="3341" width="4.5703125" style="86" customWidth="1"/>
    <col min="3342" max="3342" width="10.7109375" style="86" customWidth="1"/>
    <col min="3343" max="3343" width="10.140625" style="86" customWidth="1"/>
    <col min="3344" max="3344" width="10.5703125" style="86" customWidth="1"/>
    <col min="3345" max="3584" width="9.140625" style="86"/>
    <col min="3585" max="3587" width="0" style="86" hidden="1" customWidth="1"/>
    <col min="3588" max="3588" width="0.5703125" style="86" customWidth="1"/>
    <col min="3589" max="3589" width="60.7109375" style="86" customWidth="1"/>
    <col min="3590" max="3590" width="5.85546875" style="86" customWidth="1"/>
    <col min="3591" max="3591" width="4" style="86" customWidth="1"/>
    <col min="3592" max="3595" width="4.5703125" style="86" customWidth="1"/>
    <col min="3596" max="3596" width="6.85546875" style="86" customWidth="1"/>
    <col min="3597" max="3597" width="4.5703125" style="86" customWidth="1"/>
    <col min="3598" max="3598" width="10.7109375" style="86" customWidth="1"/>
    <col min="3599" max="3599" width="10.140625" style="86" customWidth="1"/>
    <col min="3600" max="3600" width="10.5703125" style="86" customWidth="1"/>
    <col min="3601" max="3840" width="9.140625" style="86"/>
    <col min="3841" max="3843" width="0" style="86" hidden="1" customWidth="1"/>
    <col min="3844" max="3844" width="0.5703125" style="86" customWidth="1"/>
    <col min="3845" max="3845" width="60.7109375" style="86" customWidth="1"/>
    <col min="3846" max="3846" width="5.85546875" style="86" customWidth="1"/>
    <col min="3847" max="3847" width="4" style="86" customWidth="1"/>
    <col min="3848" max="3851" width="4.5703125" style="86" customWidth="1"/>
    <col min="3852" max="3852" width="6.85546875" style="86" customWidth="1"/>
    <col min="3853" max="3853" width="4.5703125" style="86" customWidth="1"/>
    <col min="3854" max="3854" width="10.7109375" style="86" customWidth="1"/>
    <col min="3855" max="3855" width="10.140625" style="86" customWidth="1"/>
    <col min="3856" max="3856" width="10.5703125" style="86" customWidth="1"/>
    <col min="3857" max="4096" width="9.140625" style="86"/>
    <col min="4097" max="4099" width="0" style="86" hidden="1" customWidth="1"/>
    <col min="4100" max="4100" width="0.5703125" style="86" customWidth="1"/>
    <col min="4101" max="4101" width="60.7109375" style="86" customWidth="1"/>
    <col min="4102" max="4102" width="5.85546875" style="86" customWidth="1"/>
    <col min="4103" max="4103" width="4" style="86" customWidth="1"/>
    <col min="4104" max="4107" width="4.5703125" style="86" customWidth="1"/>
    <col min="4108" max="4108" width="6.85546875" style="86" customWidth="1"/>
    <col min="4109" max="4109" width="4.5703125" style="86" customWidth="1"/>
    <col min="4110" max="4110" width="10.7109375" style="86" customWidth="1"/>
    <col min="4111" max="4111" width="10.140625" style="86" customWidth="1"/>
    <col min="4112" max="4112" width="10.5703125" style="86" customWidth="1"/>
    <col min="4113" max="4352" width="9.140625" style="86"/>
    <col min="4353" max="4355" width="0" style="86" hidden="1" customWidth="1"/>
    <col min="4356" max="4356" width="0.5703125" style="86" customWidth="1"/>
    <col min="4357" max="4357" width="60.7109375" style="86" customWidth="1"/>
    <col min="4358" max="4358" width="5.85546875" style="86" customWidth="1"/>
    <col min="4359" max="4359" width="4" style="86" customWidth="1"/>
    <col min="4360" max="4363" width="4.5703125" style="86" customWidth="1"/>
    <col min="4364" max="4364" width="6.85546875" style="86" customWidth="1"/>
    <col min="4365" max="4365" width="4.5703125" style="86" customWidth="1"/>
    <col min="4366" max="4366" width="10.7109375" style="86" customWidth="1"/>
    <col min="4367" max="4367" width="10.140625" style="86" customWidth="1"/>
    <col min="4368" max="4368" width="10.5703125" style="86" customWidth="1"/>
    <col min="4369" max="4608" width="9.140625" style="86"/>
    <col min="4609" max="4611" width="0" style="86" hidden="1" customWidth="1"/>
    <col min="4612" max="4612" width="0.5703125" style="86" customWidth="1"/>
    <col min="4613" max="4613" width="60.7109375" style="86" customWidth="1"/>
    <col min="4614" max="4614" width="5.85546875" style="86" customWidth="1"/>
    <col min="4615" max="4615" width="4" style="86" customWidth="1"/>
    <col min="4616" max="4619" width="4.5703125" style="86" customWidth="1"/>
    <col min="4620" max="4620" width="6.85546875" style="86" customWidth="1"/>
    <col min="4621" max="4621" width="4.5703125" style="86" customWidth="1"/>
    <col min="4622" max="4622" width="10.7109375" style="86" customWidth="1"/>
    <col min="4623" max="4623" width="10.140625" style="86" customWidth="1"/>
    <col min="4624" max="4624" width="10.5703125" style="86" customWidth="1"/>
    <col min="4625" max="4864" width="9.140625" style="86"/>
    <col min="4865" max="4867" width="0" style="86" hidden="1" customWidth="1"/>
    <col min="4868" max="4868" width="0.5703125" style="86" customWidth="1"/>
    <col min="4869" max="4869" width="60.7109375" style="86" customWidth="1"/>
    <col min="4870" max="4870" width="5.85546875" style="86" customWidth="1"/>
    <col min="4871" max="4871" width="4" style="86" customWidth="1"/>
    <col min="4872" max="4875" width="4.5703125" style="86" customWidth="1"/>
    <col min="4876" max="4876" width="6.85546875" style="86" customWidth="1"/>
    <col min="4877" max="4877" width="4.5703125" style="86" customWidth="1"/>
    <col min="4878" max="4878" width="10.7109375" style="86" customWidth="1"/>
    <col min="4879" max="4879" width="10.140625" style="86" customWidth="1"/>
    <col min="4880" max="4880" width="10.5703125" style="86" customWidth="1"/>
    <col min="4881" max="5120" width="9.140625" style="86"/>
    <col min="5121" max="5123" width="0" style="86" hidden="1" customWidth="1"/>
    <col min="5124" max="5124" width="0.5703125" style="86" customWidth="1"/>
    <col min="5125" max="5125" width="60.7109375" style="86" customWidth="1"/>
    <col min="5126" max="5126" width="5.85546875" style="86" customWidth="1"/>
    <col min="5127" max="5127" width="4" style="86" customWidth="1"/>
    <col min="5128" max="5131" width="4.5703125" style="86" customWidth="1"/>
    <col min="5132" max="5132" width="6.85546875" style="86" customWidth="1"/>
    <col min="5133" max="5133" width="4.5703125" style="86" customWidth="1"/>
    <col min="5134" max="5134" width="10.7109375" style="86" customWidth="1"/>
    <col min="5135" max="5135" width="10.140625" style="86" customWidth="1"/>
    <col min="5136" max="5136" width="10.5703125" style="86" customWidth="1"/>
    <col min="5137" max="5376" width="9.140625" style="86"/>
    <col min="5377" max="5379" width="0" style="86" hidden="1" customWidth="1"/>
    <col min="5380" max="5380" width="0.5703125" style="86" customWidth="1"/>
    <col min="5381" max="5381" width="60.7109375" style="86" customWidth="1"/>
    <col min="5382" max="5382" width="5.85546875" style="86" customWidth="1"/>
    <col min="5383" max="5383" width="4" style="86" customWidth="1"/>
    <col min="5384" max="5387" width="4.5703125" style="86" customWidth="1"/>
    <col min="5388" max="5388" width="6.85546875" style="86" customWidth="1"/>
    <col min="5389" max="5389" width="4.5703125" style="86" customWidth="1"/>
    <col min="5390" max="5390" width="10.7109375" style="86" customWidth="1"/>
    <col min="5391" max="5391" width="10.140625" style="86" customWidth="1"/>
    <col min="5392" max="5392" width="10.5703125" style="86" customWidth="1"/>
    <col min="5393" max="5632" width="9.140625" style="86"/>
    <col min="5633" max="5635" width="0" style="86" hidden="1" customWidth="1"/>
    <col min="5636" max="5636" width="0.5703125" style="86" customWidth="1"/>
    <col min="5637" max="5637" width="60.7109375" style="86" customWidth="1"/>
    <col min="5638" max="5638" width="5.85546875" style="86" customWidth="1"/>
    <col min="5639" max="5639" width="4" style="86" customWidth="1"/>
    <col min="5640" max="5643" width="4.5703125" style="86" customWidth="1"/>
    <col min="5644" max="5644" width="6.85546875" style="86" customWidth="1"/>
    <col min="5645" max="5645" width="4.5703125" style="86" customWidth="1"/>
    <col min="5646" max="5646" width="10.7109375" style="86" customWidth="1"/>
    <col min="5647" max="5647" width="10.140625" style="86" customWidth="1"/>
    <col min="5648" max="5648" width="10.5703125" style="86" customWidth="1"/>
    <col min="5649" max="5888" width="9.140625" style="86"/>
    <col min="5889" max="5891" width="0" style="86" hidden="1" customWidth="1"/>
    <col min="5892" max="5892" width="0.5703125" style="86" customWidth="1"/>
    <col min="5893" max="5893" width="60.7109375" style="86" customWidth="1"/>
    <col min="5894" max="5894" width="5.85546875" style="86" customWidth="1"/>
    <col min="5895" max="5895" width="4" style="86" customWidth="1"/>
    <col min="5896" max="5899" width="4.5703125" style="86" customWidth="1"/>
    <col min="5900" max="5900" width="6.85546875" style="86" customWidth="1"/>
    <col min="5901" max="5901" width="4.5703125" style="86" customWidth="1"/>
    <col min="5902" max="5902" width="10.7109375" style="86" customWidth="1"/>
    <col min="5903" max="5903" width="10.140625" style="86" customWidth="1"/>
    <col min="5904" max="5904" width="10.5703125" style="86" customWidth="1"/>
    <col min="5905" max="6144" width="9.140625" style="86"/>
    <col min="6145" max="6147" width="0" style="86" hidden="1" customWidth="1"/>
    <col min="6148" max="6148" width="0.5703125" style="86" customWidth="1"/>
    <col min="6149" max="6149" width="60.7109375" style="86" customWidth="1"/>
    <col min="6150" max="6150" width="5.85546875" style="86" customWidth="1"/>
    <col min="6151" max="6151" width="4" style="86" customWidth="1"/>
    <col min="6152" max="6155" width="4.5703125" style="86" customWidth="1"/>
    <col min="6156" max="6156" width="6.85546875" style="86" customWidth="1"/>
    <col min="6157" max="6157" width="4.5703125" style="86" customWidth="1"/>
    <col min="6158" max="6158" width="10.7109375" style="86" customWidth="1"/>
    <col min="6159" max="6159" width="10.140625" style="86" customWidth="1"/>
    <col min="6160" max="6160" width="10.5703125" style="86" customWidth="1"/>
    <col min="6161" max="6400" width="9.140625" style="86"/>
    <col min="6401" max="6403" width="0" style="86" hidden="1" customWidth="1"/>
    <col min="6404" max="6404" width="0.5703125" style="86" customWidth="1"/>
    <col min="6405" max="6405" width="60.7109375" style="86" customWidth="1"/>
    <col min="6406" max="6406" width="5.85546875" style="86" customWidth="1"/>
    <col min="6407" max="6407" width="4" style="86" customWidth="1"/>
    <col min="6408" max="6411" width="4.5703125" style="86" customWidth="1"/>
    <col min="6412" max="6412" width="6.85546875" style="86" customWidth="1"/>
    <col min="6413" max="6413" width="4.5703125" style="86" customWidth="1"/>
    <col min="6414" max="6414" width="10.7109375" style="86" customWidth="1"/>
    <col min="6415" max="6415" width="10.140625" style="86" customWidth="1"/>
    <col min="6416" max="6416" width="10.5703125" style="86" customWidth="1"/>
    <col min="6417" max="6656" width="9.140625" style="86"/>
    <col min="6657" max="6659" width="0" style="86" hidden="1" customWidth="1"/>
    <col min="6660" max="6660" width="0.5703125" style="86" customWidth="1"/>
    <col min="6661" max="6661" width="60.7109375" style="86" customWidth="1"/>
    <col min="6662" max="6662" width="5.85546875" style="86" customWidth="1"/>
    <col min="6663" max="6663" width="4" style="86" customWidth="1"/>
    <col min="6664" max="6667" width="4.5703125" style="86" customWidth="1"/>
    <col min="6668" max="6668" width="6.85546875" style="86" customWidth="1"/>
    <col min="6669" max="6669" width="4.5703125" style="86" customWidth="1"/>
    <col min="6670" max="6670" width="10.7109375" style="86" customWidth="1"/>
    <col min="6671" max="6671" width="10.140625" style="86" customWidth="1"/>
    <col min="6672" max="6672" width="10.5703125" style="86" customWidth="1"/>
    <col min="6673" max="6912" width="9.140625" style="86"/>
    <col min="6913" max="6915" width="0" style="86" hidden="1" customWidth="1"/>
    <col min="6916" max="6916" width="0.5703125" style="86" customWidth="1"/>
    <col min="6917" max="6917" width="60.7109375" style="86" customWidth="1"/>
    <col min="6918" max="6918" width="5.85546875" style="86" customWidth="1"/>
    <col min="6919" max="6919" width="4" style="86" customWidth="1"/>
    <col min="6920" max="6923" width="4.5703125" style="86" customWidth="1"/>
    <col min="6924" max="6924" width="6.85546875" style="86" customWidth="1"/>
    <col min="6925" max="6925" width="4.5703125" style="86" customWidth="1"/>
    <col min="6926" max="6926" width="10.7109375" style="86" customWidth="1"/>
    <col min="6927" max="6927" width="10.140625" style="86" customWidth="1"/>
    <col min="6928" max="6928" width="10.5703125" style="86" customWidth="1"/>
    <col min="6929" max="7168" width="9.140625" style="86"/>
    <col min="7169" max="7171" width="0" style="86" hidden="1" customWidth="1"/>
    <col min="7172" max="7172" width="0.5703125" style="86" customWidth="1"/>
    <col min="7173" max="7173" width="60.7109375" style="86" customWidth="1"/>
    <col min="7174" max="7174" width="5.85546875" style="86" customWidth="1"/>
    <col min="7175" max="7175" width="4" style="86" customWidth="1"/>
    <col min="7176" max="7179" width="4.5703125" style="86" customWidth="1"/>
    <col min="7180" max="7180" width="6.85546875" style="86" customWidth="1"/>
    <col min="7181" max="7181" width="4.5703125" style="86" customWidth="1"/>
    <col min="7182" max="7182" width="10.7109375" style="86" customWidth="1"/>
    <col min="7183" max="7183" width="10.140625" style="86" customWidth="1"/>
    <col min="7184" max="7184" width="10.5703125" style="86" customWidth="1"/>
    <col min="7185" max="7424" width="9.140625" style="86"/>
    <col min="7425" max="7427" width="0" style="86" hidden="1" customWidth="1"/>
    <col min="7428" max="7428" width="0.5703125" style="86" customWidth="1"/>
    <col min="7429" max="7429" width="60.7109375" style="86" customWidth="1"/>
    <col min="7430" max="7430" width="5.85546875" style="86" customWidth="1"/>
    <col min="7431" max="7431" width="4" style="86" customWidth="1"/>
    <col min="7432" max="7435" width="4.5703125" style="86" customWidth="1"/>
    <col min="7436" max="7436" width="6.85546875" style="86" customWidth="1"/>
    <col min="7437" max="7437" width="4.5703125" style="86" customWidth="1"/>
    <col min="7438" max="7438" width="10.7109375" style="86" customWidth="1"/>
    <col min="7439" max="7439" width="10.140625" style="86" customWidth="1"/>
    <col min="7440" max="7440" width="10.5703125" style="86" customWidth="1"/>
    <col min="7441" max="7680" width="9.140625" style="86"/>
    <col min="7681" max="7683" width="0" style="86" hidden="1" customWidth="1"/>
    <col min="7684" max="7684" width="0.5703125" style="86" customWidth="1"/>
    <col min="7685" max="7685" width="60.7109375" style="86" customWidth="1"/>
    <col min="7686" max="7686" width="5.85546875" style="86" customWidth="1"/>
    <col min="7687" max="7687" width="4" style="86" customWidth="1"/>
    <col min="7688" max="7691" width="4.5703125" style="86" customWidth="1"/>
    <col min="7692" max="7692" width="6.85546875" style="86" customWidth="1"/>
    <col min="7693" max="7693" width="4.5703125" style="86" customWidth="1"/>
    <col min="7694" max="7694" width="10.7109375" style="86" customWidth="1"/>
    <col min="7695" max="7695" width="10.140625" style="86" customWidth="1"/>
    <col min="7696" max="7696" width="10.5703125" style="86" customWidth="1"/>
    <col min="7697" max="7936" width="9.140625" style="86"/>
    <col min="7937" max="7939" width="0" style="86" hidden="1" customWidth="1"/>
    <col min="7940" max="7940" width="0.5703125" style="86" customWidth="1"/>
    <col min="7941" max="7941" width="60.7109375" style="86" customWidth="1"/>
    <col min="7942" max="7942" width="5.85546875" style="86" customWidth="1"/>
    <col min="7943" max="7943" width="4" style="86" customWidth="1"/>
    <col min="7944" max="7947" width="4.5703125" style="86" customWidth="1"/>
    <col min="7948" max="7948" width="6.85546875" style="86" customWidth="1"/>
    <col min="7949" max="7949" width="4.5703125" style="86" customWidth="1"/>
    <col min="7950" max="7950" width="10.7109375" style="86" customWidth="1"/>
    <col min="7951" max="7951" width="10.140625" style="86" customWidth="1"/>
    <col min="7952" max="7952" width="10.5703125" style="86" customWidth="1"/>
    <col min="7953" max="8192" width="9.140625" style="86"/>
    <col min="8193" max="8195" width="0" style="86" hidden="1" customWidth="1"/>
    <col min="8196" max="8196" width="0.5703125" style="86" customWidth="1"/>
    <col min="8197" max="8197" width="60.7109375" style="86" customWidth="1"/>
    <col min="8198" max="8198" width="5.85546875" style="86" customWidth="1"/>
    <col min="8199" max="8199" width="4" style="86" customWidth="1"/>
    <col min="8200" max="8203" width="4.5703125" style="86" customWidth="1"/>
    <col min="8204" max="8204" width="6.85546875" style="86" customWidth="1"/>
    <col min="8205" max="8205" width="4.5703125" style="86" customWidth="1"/>
    <col min="8206" max="8206" width="10.7109375" style="86" customWidth="1"/>
    <col min="8207" max="8207" width="10.140625" style="86" customWidth="1"/>
    <col min="8208" max="8208" width="10.5703125" style="86" customWidth="1"/>
    <col min="8209" max="8448" width="9.140625" style="86"/>
    <col min="8449" max="8451" width="0" style="86" hidden="1" customWidth="1"/>
    <col min="8452" max="8452" width="0.5703125" style="86" customWidth="1"/>
    <col min="8453" max="8453" width="60.7109375" style="86" customWidth="1"/>
    <col min="8454" max="8454" width="5.85546875" style="86" customWidth="1"/>
    <col min="8455" max="8455" width="4" style="86" customWidth="1"/>
    <col min="8456" max="8459" width="4.5703125" style="86" customWidth="1"/>
    <col min="8460" max="8460" width="6.85546875" style="86" customWidth="1"/>
    <col min="8461" max="8461" width="4.5703125" style="86" customWidth="1"/>
    <col min="8462" max="8462" width="10.7109375" style="86" customWidth="1"/>
    <col min="8463" max="8463" width="10.140625" style="86" customWidth="1"/>
    <col min="8464" max="8464" width="10.5703125" style="86" customWidth="1"/>
    <col min="8465" max="8704" width="9.140625" style="86"/>
    <col min="8705" max="8707" width="0" style="86" hidden="1" customWidth="1"/>
    <col min="8708" max="8708" width="0.5703125" style="86" customWidth="1"/>
    <col min="8709" max="8709" width="60.7109375" style="86" customWidth="1"/>
    <col min="8710" max="8710" width="5.85546875" style="86" customWidth="1"/>
    <col min="8711" max="8711" width="4" style="86" customWidth="1"/>
    <col min="8712" max="8715" width="4.5703125" style="86" customWidth="1"/>
    <col min="8716" max="8716" width="6.85546875" style="86" customWidth="1"/>
    <col min="8717" max="8717" width="4.5703125" style="86" customWidth="1"/>
    <col min="8718" max="8718" width="10.7109375" style="86" customWidth="1"/>
    <col min="8719" max="8719" width="10.140625" style="86" customWidth="1"/>
    <col min="8720" max="8720" width="10.5703125" style="86" customWidth="1"/>
    <col min="8721" max="8960" width="9.140625" style="86"/>
    <col min="8961" max="8963" width="0" style="86" hidden="1" customWidth="1"/>
    <col min="8964" max="8964" width="0.5703125" style="86" customWidth="1"/>
    <col min="8965" max="8965" width="60.7109375" style="86" customWidth="1"/>
    <col min="8966" max="8966" width="5.85546875" style="86" customWidth="1"/>
    <col min="8967" max="8967" width="4" style="86" customWidth="1"/>
    <col min="8968" max="8971" width="4.5703125" style="86" customWidth="1"/>
    <col min="8972" max="8972" width="6.85546875" style="86" customWidth="1"/>
    <col min="8973" max="8973" width="4.5703125" style="86" customWidth="1"/>
    <col min="8974" max="8974" width="10.7109375" style="86" customWidth="1"/>
    <col min="8975" max="8975" width="10.140625" style="86" customWidth="1"/>
    <col min="8976" max="8976" width="10.5703125" style="86" customWidth="1"/>
    <col min="8977" max="9216" width="9.140625" style="86"/>
    <col min="9217" max="9219" width="0" style="86" hidden="1" customWidth="1"/>
    <col min="9220" max="9220" width="0.5703125" style="86" customWidth="1"/>
    <col min="9221" max="9221" width="60.7109375" style="86" customWidth="1"/>
    <col min="9222" max="9222" width="5.85546875" style="86" customWidth="1"/>
    <col min="9223" max="9223" width="4" style="86" customWidth="1"/>
    <col min="9224" max="9227" width="4.5703125" style="86" customWidth="1"/>
    <col min="9228" max="9228" width="6.85546875" style="86" customWidth="1"/>
    <col min="9229" max="9229" width="4.5703125" style="86" customWidth="1"/>
    <col min="9230" max="9230" width="10.7109375" style="86" customWidth="1"/>
    <col min="9231" max="9231" width="10.140625" style="86" customWidth="1"/>
    <col min="9232" max="9232" width="10.5703125" style="86" customWidth="1"/>
    <col min="9233" max="9472" width="9.140625" style="86"/>
    <col min="9473" max="9475" width="0" style="86" hidden="1" customWidth="1"/>
    <col min="9476" max="9476" width="0.5703125" style="86" customWidth="1"/>
    <col min="9477" max="9477" width="60.7109375" style="86" customWidth="1"/>
    <col min="9478" max="9478" width="5.85546875" style="86" customWidth="1"/>
    <col min="9479" max="9479" width="4" style="86" customWidth="1"/>
    <col min="9480" max="9483" width="4.5703125" style="86" customWidth="1"/>
    <col min="9484" max="9484" width="6.85546875" style="86" customWidth="1"/>
    <col min="9485" max="9485" width="4.5703125" style="86" customWidth="1"/>
    <col min="9486" max="9486" width="10.7109375" style="86" customWidth="1"/>
    <col min="9487" max="9487" width="10.140625" style="86" customWidth="1"/>
    <col min="9488" max="9488" width="10.5703125" style="86" customWidth="1"/>
    <col min="9489" max="9728" width="9.140625" style="86"/>
    <col min="9729" max="9731" width="0" style="86" hidden="1" customWidth="1"/>
    <col min="9732" max="9732" width="0.5703125" style="86" customWidth="1"/>
    <col min="9733" max="9733" width="60.7109375" style="86" customWidth="1"/>
    <col min="9734" max="9734" width="5.85546875" style="86" customWidth="1"/>
    <col min="9735" max="9735" width="4" style="86" customWidth="1"/>
    <col min="9736" max="9739" width="4.5703125" style="86" customWidth="1"/>
    <col min="9740" max="9740" width="6.85546875" style="86" customWidth="1"/>
    <col min="9741" max="9741" width="4.5703125" style="86" customWidth="1"/>
    <col min="9742" max="9742" width="10.7109375" style="86" customWidth="1"/>
    <col min="9743" max="9743" width="10.140625" style="86" customWidth="1"/>
    <col min="9744" max="9744" width="10.5703125" style="86" customWidth="1"/>
    <col min="9745" max="9984" width="9.140625" style="86"/>
    <col min="9985" max="9987" width="0" style="86" hidden="1" customWidth="1"/>
    <col min="9988" max="9988" width="0.5703125" style="86" customWidth="1"/>
    <col min="9989" max="9989" width="60.7109375" style="86" customWidth="1"/>
    <col min="9990" max="9990" width="5.85546875" style="86" customWidth="1"/>
    <col min="9991" max="9991" width="4" style="86" customWidth="1"/>
    <col min="9992" max="9995" width="4.5703125" style="86" customWidth="1"/>
    <col min="9996" max="9996" width="6.85546875" style="86" customWidth="1"/>
    <col min="9997" max="9997" width="4.5703125" style="86" customWidth="1"/>
    <col min="9998" max="9998" width="10.7109375" style="86" customWidth="1"/>
    <col min="9999" max="9999" width="10.140625" style="86" customWidth="1"/>
    <col min="10000" max="10000" width="10.5703125" style="86" customWidth="1"/>
    <col min="10001" max="10240" width="9.140625" style="86"/>
    <col min="10241" max="10243" width="0" style="86" hidden="1" customWidth="1"/>
    <col min="10244" max="10244" width="0.5703125" style="86" customWidth="1"/>
    <col min="10245" max="10245" width="60.7109375" style="86" customWidth="1"/>
    <col min="10246" max="10246" width="5.85546875" style="86" customWidth="1"/>
    <col min="10247" max="10247" width="4" style="86" customWidth="1"/>
    <col min="10248" max="10251" width="4.5703125" style="86" customWidth="1"/>
    <col min="10252" max="10252" width="6.85546875" style="86" customWidth="1"/>
    <col min="10253" max="10253" width="4.5703125" style="86" customWidth="1"/>
    <col min="10254" max="10254" width="10.7109375" style="86" customWidth="1"/>
    <col min="10255" max="10255" width="10.140625" style="86" customWidth="1"/>
    <col min="10256" max="10256" width="10.5703125" style="86" customWidth="1"/>
    <col min="10257" max="10496" width="9.140625" style="86"/>
    <col min="10497" max="10499" width="0" style="86" hidden="1" customWidth="1"/>
    <col min="10500" max="10500" width="0.5703125" style="86" customWidth="1"/>
    <col min="10501" max="10501" width="60.7109375" style="86" customWidth="1"/>
    <col min="10502" max="10502" width="5.85546875" style="86" customWidth="1"/>
    <col min="10503" max="10503" width="4" style="86" customWidth="1"/>
    <col min="10504" max="10507" width="4.5703125" style="86" customWidth="1"/>
    <col min="10508" max="10508" width="6.85546875" style="86" customWidth="1"/>
    <col min="10509" max="10509" width="4.5703125" style="86" customWidth="1"/>
    <col min="10510" max="10510" width="10.7109375" style="86" customWidth="1"/>
    <col min="10511" max="10511" width="10.140625" style="86" customWidth="1"/>
    <col min="10512" max="10512" width="10.5703125" style="86" customWidth="1"/>
    <col min="10513" max="10752" width="9.140625" style="86"/>
    <col min="10753" max="10755" width="0" style="86" hidden="1" customWidth="1"/>
    <col min="10756" max="10756" width="0.5703125" style="86" customWidth="1"/>
    <col min="10757" max="10757" width="60.7109375" style="86" customWidth="1"/>
    <col min="10758" max="10758" width="5.85546875" style="86" customWidth="1"/>
    <col min="10759" max="10759" width="4" style="86" customWidth="1"/>
    <col min="10760" max="10763" width="4.5703125" style="86" customWidth="1"/>
    <col min="10764" max="10764" width="6.85546875" style="86" customWidth="1"/>
    <col min="10765" max="10765" width="4.5703125" style="86" customWidth="1"/>
    <col min="10766" max="10766" width="10.7109375" style="86" customWidth="1"/>
    <col min="10767" max="10767" width="10.140625" style="86" customWidth="1"/>
    <col min="10768" max="10768" width="10.5703125" style="86" customWidth="1"/>
    <col min="10769" max="11008" width="9.140625" style="86"/>
    <col min="11009" max="11011" width="0" style="86" hidden="1" customWidth="1"/>
    <col min="11012" max="11012" width="0.5703125" style="86" customWidth="1"/>
    <col min="11013" max="11013" width="60.7109375" style="86" customWidth="1"/>
    <col min="11014" max="11014" width="5.85546875" style="86" customWidth="1"/>
    <col min="11015" max="11015" width="4" style="86" customWidth="1"/>
    <col min="11016" max="11019" width="4.5703125" style="86" customWidth="1"/>
    <col min="11020" max="11020" width="6.85546875" style="86" customWidth="1"/>
    <col min="11021" max="11021" width="4.5703125" style="86" customWidth="1"/>
    <col min="11022" max="11022" width="10.7109375" style="86" customWidth="1"/>
    <col min="11023" max="11023" width="10.140625" style="86" customWidth="1"/>
    <col min="11024" max="11024" width="10.5703125" style="86" customWidth="1"/>
    <col min="11025" max="11264" width="9.140625" style="86"/>
    <col min="11265" max="11267" width="0" style="86" hidden="1" customWidth="1"/>
    <col min="11268" max="11268" width="0.5703125" style="86" customWidth="1"/>
    <col min="11269" max="11269" width="60.7109375" style="86" customWidth="1"/>
    <col min="11270" max="11270" width="5.85546875" style="86" customWidth="1"/>
    <col min="11271" max="11271" width="4" style="86" customWidth="1"/>
    <col min="11272" max="11275" width="4.5703125" style="86" customWidth="1"/>
    <col min="11276" max="11276" width="6.85546875" style="86" customWidth="1"/>
    <col min="11277" max="11277" width="4.5703125" style="86" customWidth="1"/>
    <col min="11278" max="11278" width="10.7109375" style="86" customWidth="1"/>
    <col min="11279" max="11279" width="10.140625" style="86" customWidth="1"/>
    <col min="11280" max="11280" width="10.5703125" style="86" customWidth="1"/>
    <col min="11281" max="11520" width="9.140625" style="86"/>
    <col min="11521" max="11523" width="0" style="86" hidden="1" customWidth="1"/>
    <col min="11524" max="11524" width="0.5703125" style="86" customWidth="1"/>
    <col min="11525" max="11525" width="60.7109375" style="86" customWidth="1"/>
    <col min="11526" max="11526" width="5.85546875" style="86" customWidth="1"/>
    <col min="11527" max="11527" width="4" style="86" customWidth="1"/>
    <col min="11528" max="11531" width="4.5703125" style="86" customWidth="1"/>
    <col min="11532" max="11532" width="6.85546875" style="86" customWidth="1"/>
    <col min="11533" max="11533" width="4.5703125" style="86" customWidth="1"/>
    <col min="11534" max="11534" width="10.7109375" style="86" customWidth="1"/>
    <col min="11535" max="11535" width="10.140625" style="86" customWidth="1"/>
    <col min="11536" max="11536" width="10.5703125" style="86" customWidth="1"/>
    <col min="11537" max="11776" width="9.140625" style="86"/>
    <col min="11777" max="11779" width="0" style="86" hidden="1" customWidth="1"/>
    <col min="11780" max="11780" width="0.5703125" style="86" customWidth="1"/>
    <col min="11781" max="11781" width="60.7109375" style="86" customWidth="1"/>
    <col min="11782" max="11782" width="5.85546875" style="86" customWidth="1"/>
    <col min="11783" max="11783" width="4" style="86" customWidth="1"/>
    <col min="11784" max="11787" width="4.5703125" style="86" customWidth="1"/>
    <col min="11788" max="11788" width="6.85546875" style="86" customWidth="1"/>
    <col min="11789" max="11789" width="4.5703125" style="86" customWidth="1"/>
    <col min="11790" max="11790" width="10.7109375" style="86" customWidth="1"/>
    <col min="11791" max="11791" width="10.140625" style="86" customWidth="1"/>
    <col min="11792" max="11792" width="10.5703125" style="86" customWidth="1"/>
    <col min="11793" max="12032" width="9.140625" style="86"/>
    <col min="12033" max="12035" width="0" style="86" hidden="1" customWidth="1"/>
    <col min="12036" max="12036" width="0.5703125" style="86" customWidth="1"/>
    <col min="12037" max="12037" width="60.7109375" style="86" customWidth="1"/>
    <col min="12038" max="12038" width="5.85546875" style="86" customWidth="1"/>
    <col min="12039" max="12039" width="4" style="86" customWidth="1"/>
    <col min="12040" max="12043" width="4.5703125" style="86" customWidth="1"/>
    <col min="12044" max="12044" width="6.85546875" style="86" customWidth="1"/>
    <col min="12045" max="12045" width="4.5703125" style="86" customWidth="1"/>
    <col min="12046" max="12046" width="10.7109375" style="86" customWidth="1"/>
    <col min="12047" max="12047" width="10.140625" style="86" customWidth="1"/>
    <col min="12048" max="12048" width="10.5703125" style="86" customWidth="1"/>
    <col min="12049" max="12288" width="9.140625" style="86"/>
    <col min="12289" max="12291" width="0" style="86" hidden="1" customWidth="1"/>
    <col min="12292" max="12292" width="0.5703125" style="86" customWidth="1"/>
    <col min="12293" max="12293" width="60.7109375" style="86" customWidth="1"/>
    <col min="12294" max="12294" width="5.85546875" style="86" customWidth="1"/>
    <col min="12295" max="12295" width="4" style="86" customWidth="1"/>
    <col min="12296" max="12299" width="4.5703125" style="86" customWidth="1"/>
    <col min="12300" max="12300" width="6.85546875" style="86" customWidth="1"/>
    <col min="12301" max="12301" width="4.5703125" style="86" customWidth="1"/>
    <col min="12302" max="12302" width="10.7109375" style="86" customWidth="1"/>
    <col min="12303" max="12303" width="10.140625" style="86" customWidth="1"/>
    <col min="12304" max="12304" width="10.5703125" style="86" customWidth="1"/>
    <col min="12305" max="12544" width="9.140625" style="86"/>
    <col min="12545" max="12547" width="0" style="86" hidden="1" customWidth="1"/>
    <col min="12548" max="12548" width="0.5703125" style="86" customWidth="1"/>
    <col min="12549" max="12549" width="60.7109375" style="86" customWidth="1"/>
    <col min="12550" max="12550" width="5.85546875" style="86" customWidth="1"/>
    <col min="12551" max="12551" width="4" style="86" customWidth="1"/>
    <col min="12552" max="12555" width="4.5703125" style="86" customWidth="1"/>
    <col min="12556" max="12556" width="6.85546875" style="86" customWidth="1"/>
    <col min="12557" max="12557" width="4.5703125" style="86" customWidth="1"/>
    <col min="12558" max="12558" width="10.7109375" style="86" customWidth="1"/>
    <col min="12559" max="12559" width="10.140625" style="86" customWidth="1"/>
    <col min="12560" max="12560" width="10.5703125" style="86" customWidth="1"/>
    <col min="12561" max="12800" width="9.140625" style="86"/>
    <col min="12801" max="12803" width="0" style="86" hidden="1" customWidth="1"/>
    <col min="12804" max="12804" width="0.5703125" style="86" customWidth="1"/>
    <col min="12805" max="12805" width="60.7109375" style="86" customWidth="1"/>
    <col min="12806" max="12806" width="5.85546875" style="86" customWidth="1"/>
    <col min="12807" max="12807" width="4" style="86" customWidth="1"/>
    <col min="12808" max="12811" width="4.5703125" style="86" customWidth="1"/>
    <col min="12812" max="12812" width="6.85546875" style="86" customWidth="1"/>
    <col min="12813" max="12813" width="4.5703125" style="86" customWidth="1"/>
    <col min="12814" max="12814" width="10.7109375" style="86" customWidth="1"/>
    <col min="12815" max="12815" width="10.140625" style="86" customWidth="1"/>
    <col min="12816" max="12816" width="10.5703125" style="86" customWidth="1"/>
    <col min="12817" max="13056" width="9.140625" style="86"/>
    <col min="13057" max="13059" width="0" style="86" hidden="1" customWidth="1"/>
    <col min="13060" max="13060" width="0.5703125" style="86" customWidth="1"/>
    <col min="13061" max="13061" width="60.7109375" style="86" customWidth="1"/>
    <col min="13062" max="13062" width="5.85546875" style="86" customWidth="1"/>
    <col min="13063" max="13063" width="4" style="86" customWidth="1"/>
    <col min="13064" max="13067" width="4.5703125" style="86" customWidth="1"/>
    <col min="13068" max="13068" width="6.85546875" style="86" customWidth="1"/>
    <col min="13069" max="13069" width="4.5703125" style="86" customWidth="1"/>
    <col min="13070" max="13070" width="10.7109375" style="86" customWidth="1"/>
    <col min="13071" max="13071" width="10.140625" style="86" customWidth="1"/>
    <col min="13072" max="13072" width="10.5703125" style="86" customWidth="1"/>
    <col min="13073" max="13312" width="9.140625" style="86"/>
    <col min="13313" max="13315" width="0" style="86" hidden="1" customWidth="1"/>
    <col min="13316" max="13316" width="0.5703125" style="86" customWidth="1"/>
    <col min="13317" max="13317" width="60.7109375" style="86" customWidth="1"/>
    <col min="13318" max="13318" width="5.85546875" style="86" customWidth="1"/>
    <col min="13319" max="13319" width="4" style="86" customWidth="1"/>
    <col min="13320" max="13323" width="4.5703125" style="86" customWidth="1"/>
    <col min="13324" max="13324" width="6.85546875" style="86" customWidth="1"/>
    <col min="13325" max="13325" width="4.5703125" style="86" customWidth="1"/>
    <col min="13326" max="13326" width="10.7109375" style="86" customWidth="1"/>
    <col min="13327" max="13327" width="10.140625" style="86" customWidth="1"/>
    <col min="13328" max="13328" width="10.5703125" style="86" customWidth="1"/>
    <col min="13329" max="13568" width="9.140625" style="86"/>
    <col min="13569" max="13571" width="0" style="86" hidden="1" customWidth="1"/>
    <col min="13572" max="13572" width="0.5703125" style="86" customWidth="1"/>
    <col min="13573" max="13573" width="60.7109375" style="86" customWidth="1"/>
    <col min="13574" max="13574" width="5.85546875" style="86" customWidth="1"/>
    <col min="13575" max="13575" width="4" style="86" customWidth="1"/>
    <col min="13576" max="13579" width="4.5703125" style="86" customWidth="1"/>
    <col min="13580" max="13580" width="6.85546875" style="86" customWidth="1"/>
    <col min="13581" max="13581" width="4.5703125" style="86" customWidth="1"/>
    <col min="13582" max="13582" width="10.7109375" style="86" customWidth="1"/>
    <col min="13583" max="13583" width="10.140625" style="86" customWidth="1"/>
    <col min="13584" max="13584" width="10.5703125" style="86" customWidth="1"/>
    <col min="13585" max="13824" width="9.140625" style="86"/>
    <col min="13825" max="13827" width="0" style="86" hidden="1" customWidth="1"/>
    <col min="13828" max="13828" width="0.5703125" style="86" customWidth="1"/>
    <col min="13829" max="13829" width="60.7109375" style="86" customWidth="1"/>
    <col min="13830" max="13830" width="5.85546875" style="86" customWidth="1"/>
    <col min="13831" max="13831" width="4" style="86" customWidth="1"/>
    <col min="13832" max="13835" width="4.5703125" style="86" customWidth="1"/>
    <col min="13836" max="13836" width="6.85546875" style="86" customWidth="1"/>
    <col min="13837" max="13837" width="4.5703125" style="86" customWidth="1"/>
    <col min="13838" max="13838" width="10.7109375" style="86" customWidth="1"/>
    <col min="13839" max="13839" width="10.140625" style="86" customWidth="1"/>
    <col min="13840" max="13840" width="10.5703125" style="86" customWidth="1"/>
    <col min="13841" max="14080" width="9.140625" style="86"/>
    <col min="14081" max="14083" width="0" style="86" hidden="1" customWidth="1"/>
    <col min="14084" max="14084" width="0.5703125" style="86" customWidth="1"/>
    <col min="14085" max="14085" width="60.7109375" style="86" customWidth="1"/>
    <col min="14086" max="14086" width="5.85546875" style="86" customWidth="1"/>
    <col min="14087" max="14087" width="4" style="86" customWidth="1"/>
    <col min="14088" max="14091" width="4.5703125" style="86" customWidth="1"/>
    <col min="14092" max="14092" width="6.85546875" style="86" customWidth="1"/>
    <col min="14093" max="14093" width="4.5703125" style="86" customWidth="1"/>
    <col min="14094" max="14094" width="10.7109375" style="86" customWidth="1"/>
    <col min="14095" max="14095" width="10.140625" style="86" customWidth="1"/>
    <col min="14096" max="14096" width="10.5703125" style="86" customWidth="1"/>
    <col min="14097" max="14336" width="9.140625" style="86"/>
    <col min="14337" max="14339" width="0" style="86" hidden="1" customWidth="1"/>
    <col min="14340" max="14340" width="0.5703125" style="86" customWidth="1"/>
    <col min="14341" max="14341" width="60.7109375" style="86" customWidth="1"/>
    <col min="14342" max="14342" width="5.85546875" style="86" customWidth="1"/>
    <col min="14343" max="14343" width="4" style="86" customWidth="1"/>
    <col min="14344" max="14347" width="4.5703125" style="86" customWidth="1"/>
    <col min="14348" max="14348" width="6.85546875" style="86" customWidth="1"/>
    <col min="14349" max="14349" width="4.5703125" style="86" customWidth="1"/>
    <col min="14350" max="14350" width="10.7109375" style="86" customWidth="1"/>
    <col min="14351" max="14351" width="10.140625" style="86" customWidth="1"/>
    <col min="14352" max="14352" width="10.5703125" style="86" customWidth="1"/>
    <col min="14353" max="14592" width="9.140625" style="86"/>
    <col min="14593" max="14595" width="0" style="86" hidden="1" customWidth="1"/>
    <col min="14596" max="14596" width="0.5703125" style="86" customWidth="1"/>
    <col min="14597" max="14597" width="60.7109375" style="86" customWidth="1"/>
    <col min="14598" max="14598" width="5.85546875" style="86" customWidth="1"/>
    <col min="14599" max="14599" width="4" style="86" customWidth="1"/>
    <col min="14600" max="14603" width="4.5703125" style="86" customWidth="1"/>
    <col min="14604" max="14604" width="6.85546875" style="86" customWidth="1"/>
    <col min="14605" max="14605" width="4.5703125" style="86" customWidth="1"/>
    <col min="14606" max="14606" width="10.7109375" style="86" customWidth="1"/>
    <col min="14607" max="14607" width="10.140625" style="86" customWidth="1"/>
    <col min="14608" max="14608" width="10.5703125" style="86" customWidth="1"/>
    <col min="14609" max="14848" width="9.140625" style="86"/>
    <col min="14849" max="14851" width="0" style="86" hidden="1" customWidth="1"/>
    <col min="14852" max="14852" width="0.5703125" style="86" customWidth="1"/>
    <col min="14853" max="14853" width="60.7109375" style="86" customWidth="1"/>
    <col min="14854" max="14854" width="5.85546875" style="86" customWidth="1"/>
    <col min="14855" max="14855" width="4" style="86" customWidth="1"/>
    <col min="14856" max="14859" width="4.5703125" style="86" customWidth="1"/>
    <col min="14860" max="14860" width="6.85546875" style="86" customWidth="1"/>
    <col min="14861" max="14861" width="4.5703125" style="86" customWidth="1"/>
    <col min="14862" max="14862" width="10.7109375" style="86" customWidth="1"/>
    <col min="14863" max="14863" width="10.140625" style="86" customWidth="1"/>
    <col min="14864" max="14864" width="10.5703125" style="86" customWidth="1"/>
    <col min="14865" max="15104" width="9.140625" style="86"/>
    <col min="15105" max="15107" width="0" style="86" hidden="1" customWidth="1"/>
    <col min="15108" max="15108" width="0.5703125" style="86" customWidth="1"/>
    <col min="15109" max="15109" width="60.7109375" style="86" customWidth="1"/>
    <col min="15110" max="15110" width="5.85546875" style="86" customWidth="1"/>
    <col min="15111" max="15111" width="4" style="86" customWidth="1"/>
    <col min="15112" max="15115" width="4.5703125" style="86" customWidth="1"/>
    <col min="15116" max="15116" width="6.85546875" style="86" customWidth="1"/>
    <col min="15117" max="15117" width="4.5703125" style="86" customWidth="1"/>
    <col min="15118" max="15118" width="10.7109375" style="86" customWidth="1"/>
    <col min="15119" max="15119" width="10.140625" style="86" customWidth="1"/>
    <col min="15120" max="15120" width="10.5703125" style="86" customWidth="1"/>
    <col min="15121" max="15360" width="9.140625" style="86"/>
    <col min="15361" max="15363" width="0" style="86" hidden="1" customWidth="1"/>
    <col min="15364" max="15364" width="0.5703125" style="86" customWidth="1"/>
    <col min="15365" max="15365" width="60.7109375" style="86" customWidth="1"/>
    <col min="15366" max="15366" width="5.85546875" style="86" customWidth="1"/>
    <col min="15367" max="15367" width="4" style="86" customWidth="1"/>
    <col min="15368" max="15371" width="4.5703125" style="86" customWidth="1"/>
    <col min="15372" max="15372" width="6.85546875" style="86" customWidth="1"/>
    <col min="15373" max="15373" width="4.5703125" style="86" customWidth="1"/>
    <col min="15374" max="15374" width="10.7109375" style="86" customWidth="1"/>
    <col min="15375" max="15375" width="10.140625" style="86" customWidth="1"/>
    <col min="15376" max="15376" width="10.5703125" style="86" customWidth="1"/>
    <col min="15377" max="15616" width="9.140625" style="86"/>
    <col min="15617" max="15619" width="0" style="86" hidden="1" customWidth="1"/>
    <col min="15620" max="15620" width="0.5703125" style="86" customWidth="1"/>
    <col min="15621" max="15621" width="60.7109375" style="86" customWidth="1"/>
    <col min="15622" max="15622" width="5.85546875" style="86" customWidth="1"/>
    <col min="15623" max="15623" width="4" style="86" customWidth="1"/>
    <col min="15624" max="15627" width="4.5703125" style="86" customWidth="1"/>
    <col min="15628" max="15628" width="6.85546875" style="86" customWidth="1"/>
    <col min="15629" max="15629" width="4.5703125" style="86" customWidth="1"/>
    <col min="15630" max="15630" width="10.7109375" style="86" customWidth="1"/>
    <col min="15631" max="15631" width="10.140625" style="86" customWidth="1"/>
    <col min="15632" max="15632" width="10.5703125" style="86" customWidth="1"/>
    <col min="15633" max="15872" width="9.140625" style="86"/>
    <col min="15873" max="15875" width="0" style="86" hidden="1" customWidth="1"/>
    <col min="15876" max="15876" width="0.5703125" style="86" customWidth="1"/>
    <col min="15877" max="15877" width="60.7109375" style="86" customWidth="1"/>
    <col min="15878" max="15878" width="5.85546875" style="86" customWidth="1"/>
    <col min="15879" max="15879" width="4" style="86" customWidth="1"/>
    <col min="15880" max="15883" width="4.5703125" style="86" customWidth="1"/>
    <col min="15884" max="15884" width="6.85546875" style="86" customWidth="1"/>
    <col min="15885" max="15885" width="4.5703125" style="86" customWidth="1"/>
    <col min="15886" max="15886" width="10.7109375" style="86" customWidth="1"/>
    <col min="15887" max="15887" width="10.140625" style="86" customWidth="1"/>
    <col min="15888" max="15888" width="10.5703125" style="86" customWidth="1"/>
    <col min="15889" max="16128" width="9.140625" style="86"/>
    <col min="16129" max="16131" width="0" style="86" hidden="1" customWidth="1"/>
    <col min="16132" max="16132" width="0.5703125" style="86" customWidth="1"/>
    <col min="16133" max="16133" width="60.7109375" style="86" customWidth="1"/>
    <col min="16134" max="16134" width="5.85546875" style="86" customWidth="1"/>
    <col min="16135" max="16135" width="4" style="86" customWidth="1"/>
    <col min="16136" max="16139" width="4.5703125" style="86" customWidth="1"/>
    <col min="16140" max="16140" width="6.85546875" style="86" customWidth="1"/>
    <col min="16141" max="16141" width="4.5703125" style="86" customWidth="1"/>
    <col min="16142" max="16142" width="10.7109375" style="86" customWidth="1"/>
    <col min="16143" max="16143" width="10.140625" style="86" customWidth="1"/>
    <col min="16144" max="16144" width="10.5703125" style="86" customWidth="1"/>
    <col min="16145" max="16384" width="9.140625" style="86"/>
  </cols>
  <sheetData>
    <row r="1" spans="1:18" s="37" customFormat="1" ht="15" x14ac:dyDescent="0.25">
      <c r="D1" s="38"/>
      <c r="E1" s="38"/>
      <c r="F1" s="243"/>
      <c r="G1" s="243"/>
      <c r="H1" s="228"/>
      <c r="I1" s="228"/>
      <c r="J1" s="38"/>
      <c r="K1" s="38"/>
      <c r="L1" s="243" t="s">
        <v>173</v>
      </c>
      <c r="M1" s="243"/>
      <c r="N1" s="243"/>
      <c r="O1" s="243"/>
      <c r="P1" s="243"/>
    </row>
    <row r="2" spans="1:18" s="37" customFormat="1" ht="15" x14ac:dyDescent="0.25">
      <c r="D2" s="243"/>
      <c r="E2" s="228"/>
      <c r="F2" s="228"/>
      <c r="G2" s="228"/>
      <c r="H2" s="225"/>
      <c r="I2" s="225"/>
      <c r="J2" s="243" t="s">
        <v>129</v>
      </c>
      <c r="K2" s="243"/>
      <c r="L2" s="243"/>
      <c r="M2" s="243"/>
      <c r="N2" s="243"/>
      <c r="O2" s="243"/>
      <c r="P2" s="243"/>
    </row>
    <row r="3" spans="1:18" s="37" customFormat="1" ht="15" x14ac:dyDescent="0.25">
      <c r="D3" s="243"/>
      <c r="E3" s="228"/>
      <c r="F3" s="228"/>
      <c r="G3" s="228"/>
      <c r="H3" s="228"/>
      <c r="I3" s="228"/>
      <c r="J3" s="243" t="s">
        <v>174</v>
      </c>
      <c r="K3" s="243"/>
      <c r="L3" s="243"/>
      <c r="M3" s="243"/>
      <c r="N3" s="243"/>
      <c r="O3" s="243"/>
      <c r="P3" s="243"/>
    </row>
    <row r="4" spans="1:18" s="37" customFormat="1" ht="15" x14ac:dyDescent="0.25">
      <c r="D4" s="243"/>
      <c r="E4" s="228"/>
      <c r="F4" s="228"/>
      <c r="G4" s="228"/>
      <c r="H4" s="228"/>
      <c r="I4" s="228"/>
      <c r="J4" s="243" t="s">
        <v>131</v>
      </c>
      <c r="K4" s="243"/>
      <c r="L4" s="243"/>
      <c r="M4" s="243"/>
      <c r="N4" s="243"/>
      <c r="O4" s="243"/>
      <c r="P4" s="243"/>
    </row>
    <row r="5" spans="1:18" s="37" customFormat="1" ht="15" x14ac:dyDescent="0.25">
      <c r="D5" s="40"/>
      <c r="E5" s="36"/>
      <c r="F5" s="36"/>
      <c r="G5" s="36"/>
      <c r="H5" s="36"/>
      <c r="I5" s="36"/>
      <c r="J5" s="40"/>
      <c r="K5" s="40"/>
      <c r="L5" s="40"/>
      <c r="M5" s="40"/>
      <c r="N5" s="243" t="s">
        <v>132</v>
      </c>
      <c r="O5" s="243"/>
      <c r="P5" s="243"/>
    </row>
    <row r="6" spans="1:18" s="37" customFormat="1" ht="15" x14ac:dyDescent="0.25">
      <c r="D6" s="241"/>
      <c r="E6" s="263"/>
      <c r="F6" s="263"/>
      <c r="G6" s="263"/>
      <c r="H6" s="263"/>
      <c r="I6" s="263"/>
      <c r="J6" s="241" t="s">
        <v>268</v>
      </c>
      <c r="K6" s="241"/>
      <c r="L6" s="241"/>
      <c r="M6" s="241"/>
      <c r="N6" s="241"/>
      <c r="O6" s="241"/>
      <c r="P6" s="241"/>
    </row>
    <row r="7" spans="1:18" s="37" customFormat="1" x14ac:dyDescent="0.2"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</row>
    <row r="8" spans="1:18" s="37" customFormat="1" ht="54.75" customHeight="1" x14ac:dyDescent="0.2">
      <c r="D8" s="245" t="s">
        <v>269</v>
      </c>
      <c r="E8" s="245"/>
      <c r="F8" s="245"/>
      <c r="G8" s="245"/>
      <c r="H8" s="245"/>
      <c r="I8" s="245"/>
      <c r="J8" s="245"/>
      <c r="K8" s="245"/>
      <c r="L8" s="245"/>
      <c r="M8" s="245"/>
      <c r="N8" s="245"/>
      <c r="O8" s="245"/>
      <c r="P8" s="245"/>
    </row>
    <row r="9" spans="1:18" ht="15.75" thickBot="1" x14ac:dyDescent="0.3">
      <c r="E9" s="87"/>
      <c r="F9" s="88"/>
      <c r="G9" s="88"/>
      <c r="H9" s="88"/>
      <c r="I9" s="88"/>
      <c r="J9" s="88"/>
      <c r="K9" s="88"/>
      <c r="L9" s="88"/>
      <c r="M9" s="231"/>
      <c r="N9" s="246"/>
      <c r="O9" s="89"/>
      <c r="P9" s="89"/>
    </row>
    <row r="10" spans="1:18" ht="16.5" thickBot="1" x14ac:dyDescent="0.3">
      <c r="B10" s="90"/>
      <c r="C10" s="91"/>
      <c r="D10" s="91"/>
      <c r="E10" s="247" t="s">
        <v>143</v>
      </c>
      <c r="F10" s="249" t="s">
        <v>144</v>
      </c>
      <c r="G10" s="251" t="s">
        <v>145</v>
      </c>
      <c r="H10" s="251" t="s">
        <v>146</v>
      </c>
      <c r="I10" s="253" t="s">
        <v>175</v>
      </c>
      <c r="J10" s="254"/>
      <c r="K10" s="254"/>
      <c r="L10" s="255"/>
      <c r="M10" s="251" t="s">
        <v>176</v>
      </c>
      <c r="N10" s="259" t="s">
        <v>177</v>
      </c>
      <c r="O10" s="260"/>
      <c r="P10" s="261"/>
    </row>
    <row r="11" spans="1:18" ht="26.25" thickBot="1" x14ac:dyDescent="0.25">
      <c r="A11" s="45" t="s">
        <v>147</v>
      </c>
      <c r="B11" s="46"/>
      <c r="C11" s="47"/>
      <c r="D11" s="47"/>
      <c r="E11" s="248"/>
      <c r="F11" s="250"/>
      <c r="G11" s="252"/>
      <c r="H11" s="252"/>
      <c r="I11" s="256"/>
      <c r="J11" s="257"/>
      <c r="K11" s="257"/>
      <c r="L11" s="258"/>
      <c r="M11" s="252"/>
      <c r="N11" s="92" t="s">
        <v>136</v>
      </c>
      <c r="O11" s="92" t="s">
        <v>0</v>
      </c>
      <c r="P11" s="93" t="s">
        <v>137</v>
      </c>
    </row>
    <row r="12" spans="1:18" s="104" customFormat="1" ht="15" thickBot="1" x14ac:dyDescent="0.3">
      <c r="A12" s="94"/>
      <c r="B12" s="95"/>
      <c r="C12" s="96"/>
      <c r="D12" s="96"/>
      <c r="E12" s="48">
        <v>1</v>
      </c>
      <c r="F12" s="97">
        <v>2</v>
      </c>
      <c r="G12" s="97">
        <v>3</v>
      </c>
      <c r="H12" s="97">
        <v>4</v>
      </c>
      <c r="I12" s="98">
        <v>5</v>
      </c>
      <c r="J12" s="99">
        <v>6</v>
      </c>
      <c r="K12" s="100">
        <v>7</v>
      </c>
      <c r="L12" s="97">
        <v>8</v>
      </c>
      <c r="M12" s="101">
        <v>9</v>
      </c>
      <c r="N12" s="102">
        <v>10</v>
      </c>
      <c r="O12" s="102">
        <v>11</v>
      </c>
      <c r="P12" s="103">
        <v>12</v>
      </c>
    </row>
    <row r="13" spans="1:18" s="114" customFormat="1" ht="16.5" thickBot="1" x14ac:dyDescent="0.3">
      <c r="A13" s="53">
        <v>3</v>
      </c>
      <c r="B13" s="105"/>
      <c r="C13" s="54"/>
      <c r="D13" s="54"/>
      <c r="E13" s="106" t="s">
        <v>148</v>
      </c>
      <c r="F13" s="107"/>
      <c r="G13" s="108"/>
      <c r="H13" s="109"/>
      <c r="I13" s="110" t="s">
        <v>127</v>
      </c>
      <c r="J13" s="111"/>
      <c r="K13" s="111"/>
      <c r="L13" s="112"/>
      <c r="M13" s="108" t="s">
        <v>127</v>
      </c>
      <c r="N13" s="113">
        <f>N14</f>
        <v>6228.5510000000004</v>
      </c>
      <c r="O13" s="113">
        <f>O14</f>
        <v>5791.1659200000004</v>
      </c>
      <c r="P13" s="113">
        <f>O13/N13*100</f>
        <v>92.977739445338088</v>
      </c>
    </row>
    <row r="14" spans="1:18" s="53" customFormat="1" ht="47.25" x14ac:dyDescent="0.25">
      <c r="A14" s="53">
        <v>4</v>
      </c>
      <c r="B14" s="105"/>
      <c r="C14" s="54"/>
      <c r="D14" s="54"/>
      <c r="E14" s="115" t="s">
        <v>149</v>
      </c>
      <c r="F14" s="116">
        <v>918</v>
      </c>
      <c r="G14" s="116"/>
      <c r="H14" s="117"/>
      <c r="I14" s="118" t="s">
        <v>127</v>
      </c>
      <c r="J14" s="119"/>
      <c r="K14" s="119"/>
      <c r="L14" s="120"/>
      <c r="M14" s="117" t="s">
        <v>127</v>
      </c>
      <c r="N14" s="121">
        <f>N15+N64+N71+N84+N91+N131+N138</f>
        <v>6228.5510000000004</v>
      </c>
      <c r="O14" s="121">
        <f>O15+O64+O71+O84+O91+O131+O138</f>
        <v>5791.1659200000004</v>
      </c>
      <c r="P14" s="122">
        <f t="shared" ref="P14:P75" si="0">O14/N14*100</f>
        <v>92.977739445338088</v>
      </c>
    </row>
    <row r="15" spans="1:18" s="114" customFormat="1" ht="15.75" x14ac:dyDescent="0.25">
      <c r="A15" s="53">
        <v>5</v>
      </c>
      <c r="B15" s="105"/>
      <c r="C15" s="54"/>
      <c r="D15" s="54"/>
      <c r="E15" s="123" t="s">
        <v>150</v>
      </c>
      <c r="F15" s="124">
        <v>918</v>
      </c>
      <c r="G15" s="124" t="s">
        <v>151</v>
      </c>
      <c r="H15" s="125"/>
      <c r="I15" s="126" t="s">
        <v>127</v>
      </c>
      <c r="J15" s="127"/>
      <c r="K15" s="127"/>
      <c r="L15" s="128"/>
      <c r="M15" s="125" t="s">
        <v>127</v>
      </c>
      <c r="N15" s="129">
        <f>N16+N45+N51+N39</f>
        <v>1908.559</v>
      </c>
      <c r="O15" s="129">
        <f>O16+O45+O51+O39</f>
        <v>1801.7829200000003</v>
      </c>
      <c r="P15" s="130">
        <f t="shared" si="0"/>
        <v>94.405408478333669</v>
      </c>
      <c r="Q15" s="131"/>
      <c r="R15" s="131"/>
    </row>
    <row r="16" spans="1:18" ht="48.75" customHeight="1" x14ac:dyDescent="0.25">
      <c r="A16" s="37">
        <v>6</v>
      </c>
      <c r="B16" s="43"/>
      <c r="C16" s="44"/>
      <c r="D16" s="44"/>
      <c r="E16" s="123" t="s">
        <v>152</v>
      </c>
      <c r="F16" s="124">
        <v>918</v>
      </c>
      <c r="G16" s="124" t="s">
        <v>151</v>
      </c>
      <c r="H16" s="125" t="s">
        <v>153</v>
      </c>
      <c r="I16" s="126" t="s">
        <v>127</v>
      </c>
      <c r="J16" s="127"/>
      <c r="K16" s="127"/>
      <c r="L16" s="128"/>
      <c r="M16" s="125" t="s">
        <v>127</v>
      </c>
      <c r="N16" s="129">
        <f>N17+N34</f>
        <v>1816.7719999999999</v>
      </c>
      <c r="O16" s="129">
        <f>O17+O34</f>
        <v>1724.2369200000003</v>
      </c>
      <c r="P16" s="132">
        <f t="shared" si="0"/>
        <v>94.906621194073907</v>
      </c>
      <c r="Q16" s="133"/>
    </row>
    <row r="17" spans="1:30" ht="47.25" x14ac:dyDescent="0.25">
      <c r="A17" s="37"/>
      <c r="B17" s="43"/>
      <c r="C17" s="44"/>
      <c r="D17" s="44"/>
      <c r="E17" s="123" t="s">
        <v>178</v>
      </c>
      <c r="F17" s="124">
        <v>918</v>
      </c>
      <c r="G17" s="124" t="s">
        <v>151</v>
      </c>
      <c r="H17" s="125" t="s">
        <v>153</v>
      </c>
      <c r="I17" s="126" t="s">
        <v>179</v>
      </c>
      <c r="J17" s="127"/>
      <c r="K17" s="127"/>
      <c r="L17" s="128"/>
      <c r="M17" s="125"/>
      <c r="N17" s="129">
        <f>N18+N22</f>
        <v>1816.2719999999999</v>
      </c>
      <c r="O17" s="129">
        <f>O18+O22</f>
        <v>1723.7369200000003</v>
      </c>
      <c r="P17" s="132">
        <f t="shared" si="0"/>
        <v>94.905219042081825</v>
      </c>
    </row>
    <row r="18" spans="1:30" ht="18" customHeight="1" x14ac:dyDescent="0.25">
      <c r="A18" s="37"/>
      <c r="B18" s="43"/>
      <c r="C18" s="44"/>
      <c r="D18" s="44"/>
      <c r="E18" s="123" t="s">
        <v>180</v>
      </c>
      <c r="F18" s="124">
        <v>918</v>
      </c>
      <c r="G18" s="124" t="s">
        <v>151</v>
      </c>
      <c r="H18" s="125" t="s">
        <v>153</v>
      </c>
      <c r="I18" s="126" t="s">
        <v>179</v>
      </c>
      <c r="J18" s="127" t="s">
        <v>181</v>
      </c>
      <c r="K18" s="127" t="s">
        <v>182</v>
      </c>
      <c r="L18" s="128"/>
      <c r="M18" s="125"/>
      <c r="N18" s="129">
        <f>N19</f>
        <v>547.1</v>
      </c>
      <c r="O18" s="129">
        <f>O19</f>
        <v>544.94500000000005</v>
      </c>
      <c r="P18" s="132">
        <f t="shared" si="0"/>
        <v>99.606104916834227</v>
      </c>
    </row>
    <row r="19" spans="1:30" ht="47.25" x14ac:dyDescent="0.25">
      <c r="A19" s="37"/>
      <c r="B19" s="43"/>
      <c r="C19" s="44"/>
      <c r="D19" s="44"/>
      <c r="E19" s="123" t="s">
        <v>183</v>
      </c>
      <c r="F19" s="124">
        <v>918</v>
      </c>
      <c r="G19" s="124" t="s">
        <v>151</v>
      </c>
      <c r="H19" s="125" t="s">
        <v>153</v>
      </c>
      <c r="I19" s="126" t="s">
        <v>179</v>
      </c>
      <c r="J19" s="127" t="s">
        <v>181</v>
      </c>
      <c r="K19" s="127" t="s">
        <v>182</v>
      </c>
      <c r="L19" s="128" t="s">
        <v>184</v>
      </c>
      <c r="M19" s="125"/>
      <c r="N19" s="129">
        <f t="shared" ref="N19:O20" si="1">N20</f>
        <v>547.1</v>
      </c>
      <c r="O19" s="129">
        <f t="shared" si="1"/>
        <v>544.94500000000005</v>
      </c>
      <c r="P19" s="129">
        <f t="shared" si="0"/>
        <v>99.606104916834227</v>
      </c>
    </row>
    <row r="20" spans="1:30" ht="78.75" x14ac:dyDescent="0.25">
      <c r="A20" s="37"/>
      <c r="B20" s="43"/>
      <c r="C20" s="44"/>
      <c r="D20" s="44"/>
      <c r="E20" s="123" t="s">
        <v>185</v>
      </c>
      <c r="F20" s="124">
        <v>918</v>
      </c>
      <c r="G20" s="124" t="s">
        <v>151</v>
      </c>
      <c r="H20" s="125" t="s">
        <v>153</v>
      </c>
      <c r="I20" s="126" t="s">
        <v>179</v>
      </c>
      <c r="J20" s="127" t="s">
        <v>181</v>
      </c>
      <c r="K20" s="127" t="s">
        <v>182</v>
      </c>
      <c r="L20" s="128" t="s">
        <v>184</v>
      </c>
      <c r="M20" s="125">
        <v>100</v>
      </c>
      <c r="N20" s="129">
        <f t="shared" si="1"/>
        <v>547.1</v>
      </c>
      <c r="O20" s="129">
        <f t="shared" si="1"/>
        <v>544.94500000000005</v>
      </c>
      <c r="P20" s="130">
        <f t="shared" si="0"/>
        <v>99.606104916834227</v>
      </c>
    </row>
    <row r="21" spans="1:30" ht="31.5" x14ac:dyDescent="0.25">
      <c r="A21" s="37"/>
      <c r="B21" s="43"/>
      <c r="C21" s="44"/>
      <c r="D21" s="44"/>
      <c r="E21" s="123" t="s">
        <v>110</v>
      </c>
      <c r="F21" s="124">
        <v>918</v>
      </c>
      <c r="G21" s="124" t="s">
        <v>151</v>
      </c>
      <c r="H21" s="125" t="s">
        <v>153</v>
      </c>
      <c r="I21" s="126" t="s">
        <v>179</v>
      </c>
      <c r="J21" s="127" t="s">
        <v>181</v>
      </c>
      <c r="K21" s="127" t="s">
        <v>182</v>
      </c>
      <c r="L21" s="128" t="s">
        <v>184</v>
      </c>
      <c r="M21" s="125">
        <v>120</v>
      </c>
      <c r="N21" s="129">
        <v>547.1</v>
      </c>
      <c r="O21" s="129">
        <v>544.94500000000005</v>
      </c>
      <c r="P21" s="129">
        <f t="shared" si="0"/>
        <v>99.606104916834227</v>
      </c>
    </row>
    <row r="22" spans="1:30" ht="47.25" x14ac:dyDescent="0.25">
      <c r="A22" s="37"/>
      <c r="B22" s="43"/>
      <c r="C22" s="44"/>
      <c r="D22" s="44"/>
      <c r="E22" s="123" t="s">
        <v>186</v>
      </c>
      <c r="F22" s="124">
        <v>918</v>
      </c>
      <c r="G22" s="124" t="s">
        <v>151</v>
      </c>
      <c r="H22" s="125" t="s">
        <v>153</v>
      </c>
      <c r="I22" s="126" t="s">
        <v>179</v>
      </c>
      <c r="J22" s="127" t="s">
        <v>187</v>
      </c>
      <c r="K22" s="127" t="s">
        <v>182</v>
      </c>
      <c r="L22" s="128"/>
      <c r="M22" s="125"/>
      <c r="N22" s="129">
        <f>N23+N26+N31</f>
        <v>1269.172</v>
      </c>
      <c r="O22" s="129">
        <f>O23+O26+O31</f>
        <v>1178.7919200000001</v>
      </c>
      <c r="P22" s="129">
        <f t="shared" si="0"/>
        <v>92.878815479698588</v>
      </c>
    </row>
    <row r="23" spans="1:30" ht="31.5" x14ac:dyDescent="0.25">
      <c r="A23" s="37"/>
      <c r="B23" s="43"/>
      <c r="C23" s="44"/>
      <c r="D23" s="44"/>
      <c r="E23" s="123" t="s">
        <v>188</v>
      </c>
      <c r="F23" s="124">
        <v>918</v>
      </c>
      <c r="G23" s="124" t="s">
        <v>151</v>
      </c>
      <c r="H23" s="125" t="s">
        <v>153</v>
      </c>
      <c r="I23" s="126" t="s">
        <v>179</v>
      </c>
      <c r="J23" s="127" t="s">
        <v>187</v>
      </c>
      <c r="K23" s="127" t="s">
        <v>182</v>
      </c>
      <c r="L23" s="128" t="s">
        <v>189</v>
      </c>
      <c r="M23" s="125"/>
      <c r="N23" s="129">
        <f>N24</f>
        <v>789.97299999999996</v>
      </c>
      <c r="O23" s="129">
        <f>O24</f>
        <v>783.77300000000002</v>
      </c>
      <c r="P23" s="130">
        <f t="shared" si="0"/>
        <v>99.215163049876395</v>
      </c>
    </row>
    <row r="24" spans="1:30" ht="78.75" x14ac:dyDescent="0.25">
      <c r="A24" s="37"/>
      <c r="B24" s="43"/>
      <c r="C24" s="44"/>
      <c r="D24" s="44"/>
      <c r="E24" s="123" t="s">
        <v>109</v>
      </c>
      <c r="F24" s="124">
        <v>918</v>
      </c>
      <c r="G24" s="124" t="s">
        <v>151</v>
      </c>
      <c r="H24" s="125" t="s">
        <v>153</v>
      </c>
      <c r="I24" s="126" t="s">
        <v>179</v>
      </c>
      <c r="J24" s="127" t="s">
        <v>187</v>
      </c>
      <c r="K24" s="127" t="s">
        <v>182</v>
      </c>
      <c r="L24" s="128" t="s">
        <v>189</v>
      </c>
      <c r="M24" s="125">
        <v>100</v>
      </c>
      <c r="N24" s="129">
        <f>N25</f>
        <v>789.97299999999996</v>
      </c>
      <c r="O24" s="129">
        <f>O25</f>
        <v>783.77300000000002</v>
      </c>
      <c r="P24" s="132">
        <f t="shared" si="0"/>
        <v>99.215163049876395</v>
      </c>
    </row>
    <row r="25" spans="1:30" ht="31.5" x14ac:dyDescent="0.25">
      <c r="A25" s="37"/>
      <c r="B25" s="43"/>
      <c r="C25" s="44"/>
      <c r="D25" s="44"/>
      <c r="E25" s="123" t="s">
        <v>110</v>
      </c>
      <c r="F25" s="124">
        <v>918</v>
      </c>
      <c r="G25" s="124" t="s">
        <v>151</v>
      </c>
      <c r="H25" s="125" t="s">
        <v>153</v>
      </c>
      <c r="I25" s="126" t="s">
        <v>179</v>
      </c>
      <c r="J25" s="127" t="s">
        <v>187</v>
      </c>
      <c r="K25" s="127" t="s">
        <v>182</v>
      </c>
      <c r="L25" s="128" t="s">
        <v>189</v>
      </c>
      <c r="M25" s="125">
        <v>120</v>
      </c>
      <c r="N25" s="129">
        <v>789.97299999999996</v>
      </c>
      <c r="O25" s="129">
        <v>783.77300000000002</v>
      </c>
      <c r="P25" s="129">
        <f t="shared" si="0"/>
        <v>99.215163049876395</v>
      </c>
    </row>
    <row r="26" spans="1:30" ht="31.5" x14ac:dyDescent="0.25">
      <c r="A26" s="37"/>
      <c r="B26" s="43"/>
      <c r="C26" s="44"/>
      <c r="D26" s="44"/>
      <c r="E26" s="123" t="s">
        <v>190</v>
      </c>
      <c r="F26" s="124">
        <v>918</v>
      </c>
      <c r="G26" s="124" t="s">
        <v>151</v>
      </c>
      <c r="H26" s="125" t="s">
        <v>153</v>
      </c>
      <c r="I26" s="126" t="s">
        <v>179</v>
      </c>
      <c r="J26" s="127" t="s">
        <v>187</v>
      </c>
      <c r="K26" s="127" t="s">
        <v>182</v>
      </c>
      <c r="L26" s="128" t="s">
        <v>191</v>
      </c>
      <c r="M26" s="125"/>
      <c r="N26" s="129">
        <f>N27+N29</f>
        <v>463.09900000000005</v>
      </c>
      <c r="O26" s="129">
        <f>O27+O29</f>
        <v>378.91900000000004</v>
      </c>
      <c r="P26" s="132">
        <f t="shared" si="0"/>
        <v>81.822461287975145</v>
      </c>
    </row>
    <row r="27" spans="1:30" ht="31.5" x14ac:dyDescent="0.25">
      <c r="A27" s="37"/>
      <c r="B27" s="43"/>
      <c r="C27" s="44"/>
      <c r="D27" s="44"/>
      <c r="E27" s="123" t="s">
        <v>111</v>
      </c>
      <c r="F27" s="124">
        <v>918</v>
      </c>
      <c r="G27" s="124" t="s">
        <v>151</v>
      </c>
      <c r="H27" s="125" t="s">
        <v>153</v>
      </c>
      <c r="I27" s="126" t="s">
        <v>179</v>
      </c>
      <c r="J27" s="127" t="s">
        <v>187</v>
      </c>
      <c r="K27" s="127" t="s">
        <v>182</v>
      </c>
      <c r="L27" s="128" t="s">
        <v>191</v>
      </c>
      <c r="M27" s="125">
        <v>200</v>
      </c>
      <c r="N27" s="129">
        <f>N28</f>
        <v>393.47500000000002</v>
      </c>
      <c r="O27" s="129">
        <f>O28</f>
        <v>346.74900000000002</v>
      </c>
      <c r="P27" s="132">
        <f t="shared" si="0"/>
        <v>88.124785564521261</v>
      </c>
    </row>
    <row r="28" spans="1:30" s="134" customFormat="1" ht="33" customHeight="1" x14ac:dyDescent="0.25">
      <c r="B28" s="135"/>
      <c r="C28" s="136"/>
      <c r="D28" s="44"/>
      <c r="E28" s="123" t="s">
        <v>112</v>
      </c>
      <c r="F28" s="124">
        <v>918</v>
      </c>
      <c r="G28" s="124" t="s">
        <v>151</v>
      </c>
      <c r="H28" s="125" t="s">
        <v>153</v>
      </c>
      <c r="I28" s="126" t="s">
        <v>179</v>
      </c>
      <c r="J28" s="127" t="s">
        <v>187</v>
      </c>
      <c r="K28" s="127" t="s">
        <v>182</v>
      </c>
      <c r="L28" s="128" t="s">
        <v>191</v>
      </c>
      <c r="M28" s="125">
        <v>240</v>
      </c>
      <c r="N28" s="129">
        <v>393.47500000000002</v>
      </c>
      <c r="O28" s="129">
        <v>346.74900000000002</v>
      </c>
      <c r="P28" s="132">
        <f t="shared" si="0"/>
        <v>88.124785564521261</v>
      </c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</row>
    <row r="29" spans="1:30" ht="15.75" x14ac:dyDescent="0.25">
      <c r="A29" s="37"/>
      <c r="B29" s="43"/>
      <c r="C29" s="44"/>
      <c r="D29" s="44"/>
      <c r="E29" s="137" t="s">
        <v>113</v>
      </c>
      <c r="F29" s="124">
        <v>918</v>
      </c>
      <c r="G29" s="124" t="s">
        <v>151</v>
      </c>
      <c r="H29" s="125" t="s">
        <v>153</v>
      </c>
      <c r="I29" s="126" t="s">
        <v>179</v>
      </c>
      <c r="J29" s="127" t="s">
        <v>187</v>
      </c>
      <c r="K29" s="127" t="s">
        <v>182</v>
      </c>
      <c r="L29" s="128" t="s">
        <v>191</v>
      </c>
      <c r="M29" s="125">
        <v>800</v>
      </c>
      <c r="N29" s="129">
        <f>N30</f>
        <v>69.623999999999995</v>
      </c>
      <c r="O29" s="129">
        <f>O30</f>
        <v>32.17</v>
      </c>
      <c r="P29" s="132">
        <f t="shared" si="0"/>
        <v>46.205331494886828</v>
      </c>
    </row>
    <row r="30" spans="1:30" ht="15.75" x14ac:dyDescent="0.25">
      <c r="A30" s="37"/>
      <c r="B30" s="43"/>
      <c r="C30" s="44"/>
      <c r="D30" s="44"/>
      <c r="E30" s="123" t="s">
        <v>114</v>
      </c>
      <c r="F30" s="124">
        <v>918</v>
      </c>
      <c r="G30" s="124" t="s">
        <v>151</v>
      </c>
      <c r="H30" s="125" t="s">
        <v>153</v>
      </c>
      <c r="I30" s="126" t="s">
        <v>179</v>
      </c>
      <c r="J30" s="127" t="s">
        <v>187</v>
      </c>
      <c r="K30" s="127" t="s">
        <v>182</v>
      </c>
      <c r="L30" s="128" t="s">
        <v>191</v>
      </c>
      <c r="M30" s="125">
        <v>850</v>
      </c>
      <c r="N30" s="129">
        <v>69.623999999999995</v>
      </c>
      <c r="O30" s="129">
        <v>32.17</v>
      </c>
      <c r="P30" s="129">
        <f t="shared" si="0"/>
        <v>46.205331494886828</v>
      </c>
    </row>
    <row r="31" spans="1:30" ht="80.25" customHeight="1" x14ac:dyDescent="0.25">
      <c r="A31" s="37"/>
      <c r="B31" s="43"/>
      <c r="C31" s="44"/>
      <c r="D31" s="44"/>
      <c r="E31" s="139" t="s">
        <v>192</v>
      </c>
      <c r="F31" s="124">
        <v>918</v>
      </c>
      <c r="G31" s="124" t="s">
        <v>151</v>
      </c>
      <c r="H31" s="125" t="s">
        <v>153</v>
      </c>
      <c r="I31" s="126">
        <v>65</v>
      </c>
      <c r="J31" s="127" t="s">
        <v>187</v>
      </c>
      <c r="K31" s="127" t="s">
        <v>182</v>
      </c>
      <c r="L31" s="128" t="s">
        <v>193</v>
      </c>
      <c r="M31" s="125"/>
      <c r="N31" s="138">
        <f t="shared" ref="N31:O32" si="2">N32</f>
        <v>16.100000000000001</v>
      </c>
      <c r="O31" s="138">
        <f t="shared" si="2"/>
        <v>16.099920000000001</v>
      </c>
      <c r="P31" s="130">
        <f t="shared" si="0"/>
        <v>99.999503105590065</v>
      </c>
    </row>
    <row r="32" spans="1:30" ht="15.75" x14ac:dyDescent="0.25">
      <c r="A32" s="37"/>
      <c r="B32" s="43"/>
      <c r="C32" s="44"/>
      <c r="D32" s="44"/>
      <c r="E32" s="123" t="s">
        <v>115</v>
      </c>
      <c r="F32" s="124">
        <v>918</v>
      </c>
      <c r="G32" s="124" t="s">
        <v>151</v>
      </c>
      <c r="H32" s="125" t="s">
        <v>153</v>
      </c>
      <c r="I32" s="126">
        <v>65</v>
      </c>
      <c r="J32" s="127" t="s">
        <v>187</v>
      </c>
      <c r="K32" s="127" t="s">
        <v>182</v>
      </c>
      <c r="L32" s="128" t="s">
        <v>193</v>
      </c>
      <c r="M32" s="125" t="s">
        <v>194</v>
      </c>
      <c r="N32" s="140">
        <f t="shared" si="2"/>
        <v>16.100000000000001</v>
      </c>
      <c r="O32" s="140">
        <f t="shared" si="2"/>
        <v>16.099920000000001</v>
      </c>
      <c r="P32" s="132">
        <f t="shared" si="0"/>
        <v>99.999503105590065</v>
      </c>
    </row>
    <row r="33" spans="1:34" ht="15.75" x14ac:dyDescent="0.25">
      <c r="A33" s="37"/>
      <c r="B33" s="43"/>
      <c r="C33" s="44"/>
      <c r="D33" s="44"/>
      <c r="E33" s="123" t="s">
        <v>98</v>
      </c>
      <c r="F33" s="124">
        <v>918</v>
      </c>
      <c r="G33" s="124" t="s">
        <v>151</v>
      </c>
      <c r="H33" s="125" t="s">
        <v>153</v>
      </c>
      <c r="I33" s="126">
        <v>65</v>
      </c>
      <c r="J33" s="127" t="s">
        <v>187</v>
      </c>
      <c r="K33" s="127" t="s">
        <v>182</v>
      </c>
      <c r="L33" s="128" t="s">
        <v>193</v>
      </c>
      <c r="M33" s="125" t="s">
        <v>195</v>
      </c>
      <c r="N33" s="140">
        <v>16.100000000000001</v>
      </c>
      <c r="O33" s="140">
        <v>16.099920000000001</v>
      </c>
      <c r="P33" s="132">
        <f t="shared" si="0"/>
        <v>99.999503105590065</v>
      </c>
    </row>
    <row r="34" spans="1:34" ht="48.75" customHeight="1" x14ac:dyDescent="0.25">
      <c r="A34" s="37"/>
      <c r="B34" s="43"/>
      <c r="C34" s="44"/>
      <c r="D34" s="44"/>
      <c r="E34" s="123" t="s">
        <v>196</v>
      </c>
      <c r="F34" s="124">
        <v>918</v>
      </c>
      <c r="G34" s="124" t="s">
        <v>151</v>
      </c>
      <c r="H34" s="125" t="s">
        <v>153</v>
      </c>
      <c r="I34" s="126" t="s">
        <v>197</v>
      </c>
      <c r="J34" s="127" t="s">
        <v>198</v>
      </c>
      <c r="K34" s="127"/>
      <c r="L34" s="128"/>
      <c r="M34" s="125"/>
      <c r="N34" s="129">
        <f t="shared" ref="N34:O37" si="3">N35</f>
        <v>0.5</v>
      </c>
      <c r="O34" s="129">
        <f t="shared" si="3"/>
        <v>0.5</v>
      </c>
      <c r="P34" s="129">
        <f t="shared" si="0"/>
        <v>100</v>
      </c>
    </row>
    <row r="35" spans="1:34" ht="64.5" customHeight="1" x14ac:dyDescent="0.25">
      <c r="A35" s="37"/>
      <c r="B35" s="43"/>
      <c r="C35" s="44"/>
      <c r="D35" s="44"/>
      <c r="E35" s="123" t="s">
        <v>199</v>
      </c>
      <c r="F35" s="124">
        <v>918</v>
      </c>
      <c r="G35" s="124" t="s">
        <v>151</v>
      </c>
      <c r="H35" s="125" t="s">
        <v>153</v>
      </c>
      <c r="I35" s="126">
        <v>89</v>
      </c>
      <c r="J35" s="127">
        <v>1</v>
      </c>
      <c r="K35" s="127" t="s">
        <v>182</v>
      </c>
      <c r="L35" s="128"/>
      <c r="M35" s="125"/>
      <c r="N35" s="129">
        <f t="shared" si="3"/>
        <v>0.5</v>
      </c>
      <c r="O35" s="129">
        <f t="shared" si="3"/>
        <v>0.5</v>
      </c>
      <c r="P35" s="130">
        <f t="shared" si="0"/>
        <v>100</v>
      </c>
    </row>
    <row r="36" spans="1:34" ht="111.75" customHeight="1" x14ac:dyDescent="0.25">
      <c r="A36" s="37"/>
      <c r="B36" s="43"/>
      <c r="C36" s="44"/>
      <c r="D36" s="44"/>
      <c r="E36" s="123" t="s">
        <v>200</v>
      </c>
      <c r="F36" s="124">
        <v>918</v>
      </c>
      <c r="G36" s="124" t="s">
        <v>151</v>
      </c>
      <c r="H36" s="125" t="s">
        <v>153</v>
      </c>
      <c r="I36" s="126">
        <v>89</v>
      </c>
      <c r="J36" s="127">
        <v>1</v>
      </c>
      <c r="K36" s="127" t="s">
        <v>182</v>
      </c>
      <c r="L36" s="128">
        <v>77150</v>
      </c>
      <c r="M36" s="125"/>
      <c r="N36" s="129">
        <f t="shared" si="3"/>
        <v>0.5</v>
      </c>
      <c r="O36" s="129">
        <f t="shared" si="3"/>
        <v>0.5</v>
      </c>
      <c r="P36" s="129">
        <f t="shared" si="0"/>
        <v>100</v>
      </c>
    </row>
    <row r="37" spans="1:34" ht="31.5" x14ac:dyDescent="0.25">
      <c r="A37" s="37"/>
      <c r="B37" s="43"/>
      <c r="C37" s="44"/>
      <c r="D37" s="44"/>
      <c r="E37" s="123" t="s">
        <v>111</v>
      </c>
      <c r="F37" s="124">
        <v>918</v>
      </c>
      <c r="G37" s="124" t="s">
        <v>151</v>
      </c>
      <c r="H37" s="125" t="s">
        <v>153</v>
      </c>
      <c r="I37" s="126">
        <v>89</v>
      </c>
      <c r="J37" s="127">
        <v>1</v>
      </c>
      <c r="K37" s="127" t="s">
        <v>182</v>
      </c>
      <c r="L37" s="128" t="s">
        <v>201</v>
      </c>
      <c r="M37" s="125">
        <v>200</v>
      </c>
      <c r="N37" s="129">
        <f t="shared" si="3"/>
        <v>0.5</v>
      </c>
      <c r="O37" s="129">
        <f t="shared" si="3"/>
        <v>0.5</v>
      </c>
      <c r="P37" s="129">
        <f t="shared" si="0"/>
        <v>100</v>
      </c>
    </row>
    <row r="38" spans="1:34" ht="32.25" customHeight="1" x14ac:dyDescent="0.25">
      <c r="A38" s="37"/>
      <c r="B38" s="43"/>
      <c r="C38" s="44"/>
      <c r="D38" s="44"/>
      <c r="E38" s="123" t="s">
        <v>112</v>
      </c>
      <c r="F38" s="124">
        <v>918</v>
      </c>
      <c r="G38" s="124" t="s">
        <v>151</v>
      </c>
      <c r="H38" s="125" t="s">
        <v>153</v>
      </c>
      <c r="I38" s="126">
        <v>89</v>
      </c>
      <c r="J38" s="127">
        <v>1</v>
      </c>
      <c r="K38" s="127" t="s">
        <v>182</v>
      </c>
      <c r="L38" s="128" t="s">
        <v>201</v>
      </c>
      <c r="M38" s="125">
        <v>240</v>
      </c>
      <c r="N38" s="129">
        <v>0.5</v>
      </c>
      <c r="O38" s="129">
        <v>0.5</v>
      </c>
      <c r="P38" s="130">
        <f t="shared" si="0"/>
        <v>100</v>
      </c>
    </row>
    <row r="39" spans="1:34" ht="17.25" customHeight="1" x14ac:dyDescent="0.25">
      <c r="A39" s="37"/>
      <c r="B39" s="43"/>
      <c r="C39" s="44"/>
      <c r="D39" s="44"/>
      <c r="E39" s="184" t="s">
        <v>270</v>
      </c>
      <c r="F39" s="185">
        <v>918</v>
      </c>
      <c r="G39" s="186" t="s">
        <v>151</v>
      </c>
      <c r="H39" s="186" t="s">
        <v>271</v>
      </c>
      <c r="I39" s="187"/>
      <c r="J39" s="188"/>
      <c r="K39" s="189"/>
      <c r="L39" s="190"/>
      <c r="M39" s="191"/>
      <c r="N39" s="192">
        <f t="shared" ref="N39:O43" si="4">N40</f>
        <v>14.8</v>
      </c>
      <c r="O39" s="192">
        <f t="shared" si="4"/>
        <v>14.8</v>
      </c>
      <c r="P39" s="129">
        <f t="shared" si="0"/>
        <v>100</v>
      </c>
    </row>
    <row r="40" spans="1:34" ht="63" x14ac:dyDescent="0.25">
      <c r="A40" s="37"/>
      <c r="B40" s="43"/>
      <c r="C40" s="44"/>
      <c r="D40" s="44"/>
      <c r="E40" s="145" t="s">
        <v>272</v>
      </c>
      <c r="F40" s="185">
        <v>918</v>
      </c>
      <c r="G40" s="186" t="s">
        <v>151</v>
      </c>
      <c r="H40" s="186" t="s">
        <v>271</v>
      </c>
      <c r="I40" s="187" t="s">
        <v>197</v>
      </c>
      <c r="J40" s="193" t="s">
        <v>198</v>
      </c>
      <c r="K40" s="189"/>
      <c r="L40" s="190"/>
      <c r="M40" s="191"/>
      <c r="N40" s="192">
        <f t="shared" si="4"/>
        <v>14.8</v>
      </c>
      <c r="O40" s="192">
        <f t="shared" si="4"/>
        <v>14.8</v>
      </c>
      <c r="P40" s="129">
        <f t="shared" si="0"/>
        <v>100</v>
      </c>
    </row>
    <row r="41" spans="1:34" ht="64.5" customHeight="1" x14ac:dyDescent="0.25">
      <c r="A41" s="37"/>
      <c r="B41" s="43"/>
      <c r="C41" s="44"/>
      <c r="D41" s="44"/>
      <c r="E41" s="145" t="s">
        <v>273</v>
      </c>
      <c r="F41" s="185">
        <v>918</v>
      </c>
      <c r="G41" s="194" t="s">
        <v>151</v>
      </c>
      <c r="H41" s="186" t="s">
        <v>271</v>
      </c>
      <c r="I41" s="195" t="s">
        <v>197</v>
      </c>
      <c r="J41" s="196" t="s">
        <v>181</v>
      </c>
      <c r="K41" s="189"/>
      <c r="L41" s="190"/>
      <c r="M41" s="191"/>
      <c r="N41" s="192">
        <f t="shared" si="4"/>
        <v>14.8</v>
      </c>
      <c r="O41" s="192">
        <f t="shared" si="4"/>
        <v>14.8</v>
      </c>
      <c r="P41" s="129">
        <f t="shared" si="0"/>
        <v>100</v>
      </c>
    </row>
    <row r="42" spans="1:34" ht="47.25" x14ac:dyDescent="0.25">
      <c r="A42" s="37"/>
      <c r="B42" s="43"/>
      <c r="C42" s="44"/>
      <c r="D42" s="44"/>
      <c r="E42" s="184" t="s">
        <v>274</v>
      </c>
      <c r="F42" s="197">
        <v>918</v>
      </c>
      <c r="G42" s="198" t="s">
        <v>151</v>
      </c>
      <c r="H42" s="186" t="s">
        <v>271</v>
      </c>
      <c r="I42" s="144" t="s">
        <v>197</v>
      </c>
      <c r="J42" s="127" t="s">
        <v>181</v>
      </c>
      <c r="K42" s="199" t="s">
        <v>182</v>
      </c>
      <c r="L42" s="200" t="s">
        <v>275</v>
      </c>
      <c r="M42" s="124"/>
      <c r="N42" s="192">
        <f t="shared" si="4"/>
        <v>14.8</v>
      </c>
      <c r="O42" s="192">
        <f t="shared" si="4"/>
        <v>14.8</v>
      </c>
      <c r="P42" s="129">
        <f t="shared" si="0"/>
        <v>100</v>
      </c>
    </row>
    <row r="43" spans="1:34" ht="15.75" x14ac:dyDescent="0.25">
      <c r="A43" s="37"/>
      <c r="B43" s="43"/>
      <c r="C43" s="44"/>
      <c r="D43" s="44"/>
      <c r="E43" s="201" t="s">
        <v>113</v>
      </c>
      <c r="F43" s="197">
        <v>918</v>
      </c>
      <c r="G43" s="124" t="s">
        <v>151</v>
      </c>
      <c r="H43" s="186" t="s">
        <v>271</v>
      </c>
      <c r="I43" s="202" t="s">
        <v>197</v>
      </c>
      <c r="J43" s="203" t="s">
        <v>181</v>
      </c>
      <c r="K43" s="126" t="s">
        <v>182</v>
      </c>
      <c r="L43" s="125" t="s">
        <v>275</v>
      </c>
      <c r="M43" s="124" t="s">
        <v>126</v>
      </c>
      <c r="N43" s="192">
        <f t="shared" si="4"/>
        <v>14.8</v>
      </c>
      <c r="O43" s="192">
        <f t="shared" si="4"/>
        <v>14.8</v>
      </c>
      <c r="P43" s="132">
        <f t="shared" si="0"/>
        <v>100</v>
      </c>
    </row>
    <row r="44" spans="1:34" ht="15.75" x14ac:dyDescent="0.25">
      <c r="A44" s="37"/>
      <c r="B44" s="43"/>
      <c r="C44" s="44"/>
      <c r="D44" s="44"/>
      <c r="E44" s="184" t="s">
        <v>116</v>
      </c>
      <c r="F44" s="197">
        <v>918</v>
      </c>
      <c r="G44" s="198" t="s">
        <v>151</v>
      </c>
      <c r="H44" s="186" t="s">
        <v>271</v>
      </c>
      <c r="I44" s="202" t="s">
        <v>197</v>
      </c>
      <c r="J44" s="126" t="s">
        <v>181</v>
      </c>
      <c r="K44" s="204" t="s">
        <v>182</v>
      </c>
      <c r="L44" s="205" t="s">
        <v>275</v>
      </c>
      <c r="M44" s="206" t="s">
        <v>276</v>
      </c>
      <c r="N44" s="192">
        <v>14.8</v>
      </c>
      <c r="O44" s="129">
        <v>14.8</v>
      </c>
      <c r="P44" s="129">
        <f t="shared" si="0"/>
        <v>100</v>
      </c>
    </row>
    <row r="45" spans="1:34" ht="15.75" x14ac:dyDescent="0.25">
      <c r="A45" s="37"/>
      <c r="B45" s="43"/>
      <c r="C45" s="44"/>
      <c r="D45" s="44"/>
      <c r="E45" s="123" t="s">
        <v>117</v>
      </c>
      <c r="F45" s="124">
        <v>918</v>
      </c>
      <c r="G45" s="124" t="s">
        <v>151</v>
      </c>
      <c r="H45" s="125">
        <v>11</v>
      </c>
      <c r="I45" s="126" t="s">
        <v>127</v>
      </c>
      <c r="J45" s="127"/>
      <c r="K45" s="127"/>
      <c r="L45" s="128"/>
      <c r="M45" s="125" t="s">
        <v>127</v>
      </c>
      <c r="N45" s="129">
        <f t="shared" ref="N45:O49" si="5">N46</f>
        <v>9.0399999999999991</v>
      </c>
      <c r="O45" s="129">
        <f t="shared" si="5"/>
        <v>0</v>
      </c>
      <c r="P45" s="132">
        <f t="shared" si="0"/>
        <v>0</v>
      </c>
      <c r="Q45" s="141"/>
      <c r="R45" s="141"/>
      <c r="S45" s="141"/>
      <c r="T45" s="141"/>
      <c r="U45" s="141"/>
      <c r="V45" s="141"/>
      <c r="W45" s="141"/>
      <c r="X45" s="141"/>
      <c r="Y45" s="141"/>
      <c r="Z45" s="141"/>
      <c r="AA45" s="141"/>
      <c r="AB45" s="141"/>
      <c r="AC45" s="141"/>
      <c r="AD45" s="141"/>
      <c r="AE45" s="141"/>
      <c r="AF45" s="141"/>
      <c r="AG45" s="141"/>
      <c r="AH45" s="141"/>
    </row>
    <row r="46" spans="1:34" ht="48.75" customHeight="1" x14ac:dyDescent="0.25">
      <c r="A46" s="37"/>
      <c r="B46" s="43"/>
      <c r="C46" s="44"/>
      <c r="D46" s="44"/>
      <c r="E46" s="123" t="s">
        <v>196</v>
      </c>
      <c r="F46" s="124">
        <v>918</v>
      </c>
      <c r="G46" s="124" t="s">
        <v>151</v>
      </c>
      <c r="H46" s="125">
        <v>11</v>
      </c>
      <c r="I46" s="126" t="s">
        <v>197</v>
      </c>
      <c r="J46" s="127" t="s">
        <v>198</v>
      </c>
      <c r="K46" s="127"/>
      <c r="L46" s="128"/>
      <c r="M46" s="125"/>
      <c r="N46" s="129">
        <f t="shared" si="5"/>
        <v>9.0399999999999991</v>
      </c>
      <c r="O46" s="129">
        <f t="shared" si="5"/>
        <v>0</v>
      </c>
      <c r="P46" s="129">
        <f t="shared" si="0"/>
        <v>0</v>
      </c>
      <c r="Q46" s="141"/>
      <c r="R46" s="141"/>
      <c r="S46" s="141"/>
      <c r="T46" s="141"/>
      <c r="U46" s="141"/>
      <c r="V46" s="141"/>
      <c r="W46" s="141"/>
      <c r="X46" s="141"/>
      <c r="Y46" s="141"/>
      <c r="Z46" s="141"/>
      <c r="AA46" s="141"/>
      <c r="AB46" s="141"/>
      <c r="AC46" s="141"/>
      <c r="AD46" s="141"/>
      <c r="AE46" s="141"/>
      <c r="AF46" s="141"/>
      <c r="AG46" s="141"/>
      <c r="AH46" s="141"/>
    </row>
    <row r="47" spans="1:34" ht="65.25" customHeight="1" x14ac:dyDescent="0.25">
      <c r="A47" s="37"/>
      <c r="B47" s="43"/>
      <c r="C47" s="44"/>
      <c r="D47" s="44"/>
      <c r="E47" s="123" t="s">
        <v>199</v>
      </c>
      <c r="F47" s="124">
        <v>918</v>
      </c>
      <c r="G47" s="124" t="s">
        <v>151</v>
      </c>
      <c r="H47" s="125">
        <v>11</v>
      </c>
      <c r="I47" s="126" t="s">
        <v>197</v>
      </c>
      <c r="J47" s="127" t="s">
        <v>181</v>
      </c>
      <c r="K47" s="127" t="s">
        <v>182</v>
      </c>
      <c r="L47" s="128"/>
      <c r="M47" s="125"/>
      <c r="N47" s="129">
        <f>N48</f>
        <v>9.0399999999999991</v>
      </c>
      <c r="O47" s="129">
        <f>O48</f>
        <v>0</v>
      </c>
      <c r="P47" s="129">
        <f t="shared" si="0"/>
        <v>0</v>
      </c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1"/>
      <c r="AC47" s="141"/>
      <c r="AD47" s="141"/>
      <c r="AE47" s="141"/>
      <c r="AF47" s="141"/>
      <c r="AG47" s="141"/>
      <c r="AH47" s="141"/>
    </row>
    <row r="48" spans="1:34" s="134" customFormat="1" ht="47.25" x14ac:dyDescent="0.25">
      <c r="B48" s="135"/>
      <c r="C48" s="136"/>
      <c r="D48" s="44"/>
      <c r="E48" s="123" t="s">
        <v>202</v>
      </c>
      <c r="F48" s="124">
        <v>918</v>
      </c>
      <c r="G48" s="124" t="s">
        <v>151</v>
      </c>
      <c r="H48" s="125">
        <v>11</v>
      </c>
      <c r="I48" s="126" t="s">
        <v>197</v>
      </c>
      <c r="J48" s="127" t="s">
        <v>181</v>
      </c>
      <c r="K48" s="127" t="s">
        <v>182</v>
      </c>
      <c r="L48" s="128" t="s">
        <v>203</v>
      </c>
      <c r="M48" s="125" t="s">
        <v>127</v>
      </c>
      <c r="N48" s="129">
        <f t="shared" si="5"/>
        <v>9.0399999999999991</v>
      </c>
      <c r="O48" s="129">
        <f t="shared" si="5"/>
        <v>0</v>
      </c>
      <c r="P48" s="129">
        <f t="shared" si="0"/>
        <v>0</v>
      </c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141"/>
      <c r="AE48" s="141"/>
      <c r="AF48" s="141"/>
      <c r="AG48" s="141"/>
      <c r="AH48" s="141"/>
    </row>
    <row r="49" spans="1:34" s="134" customFormat="1" ht="15.75" x14ac:dyDescent="0.25">
      <c r="B49" s="135"/>
      <c r="C49" s="136"/>
      <c r="D49" s="44"/>
      <c r="E49" s="123" t="s">
        <v>113</v>
      </c>
      <c r="F49" s="124">
        <v>918</v>
      </c>
      <c r="G49" s="124" t="s">
        <v>151</v>
      </c>
      <c r="H49" s="125">
        <v>11</v>
      </c>
      <c r="I49" s="126" t="s">
        <v>197</v>
      </c>
      <c r="J49" s="127" t="s">
        <v>181</v>
      </c>
      <c r="K49" s="127" t="s">
        <v>182</v>
      </c>
      <c r="L49" s="128" t="s">
        <v>203</v>
      </c>
      <c r="M49" s="125">
        <v>800</v>
      </c>
      <c r="N49" s="129">
        <f t="shared" si="5"/>
        <v>9.0399999999999991</v>
      </c>
      <c r="O49" s="129">
        <f t="shared" si="5"/>
        <v>0</v>
      </c>
      <c r="P49" s="130">
        <f t="shared" si="0"/>
        <v>0</v>
      </c>
      <c r="Q49" s="141"/>
      <c r="R49" s="141"/>
      <c r="S49" s="141"/>
      <c r="T49" s="141"/>
      <c r="U49" s="141"/>
      <c r="V49" s="141"/>
      <c r="W49" s="141"/>
      <c r="X49" s="141"/>
      <c r="Y49" s="141"/>
      <c r="Z49" s="141"/>
      <c r="AA49" s="141"/>
      <c r="AB49" s="141"/>
      <c r="AC49" s="141"/>
      <c r="AD49" s="141"/>
      <c r="AE49" s="141"/>
      <c r="AF49" s="141"/>
      <c r="AG49" s="141"/>
      <c r="AH49" s="141"/>
    </row>
    <row r="50" spans="1:34" s="134" customFormat="1" ht="15.75" x14ac:dyDescent="0.25">
      <c r="B50" s="135"/>
      <c r="C50" s="136"/>
      <c r="D50" s="44"/>
      <c r="E50" s="123" t="s">
        <v>118</v>
      </c>
      <c r="F50" s="124">
        <v>918</v>
      </c>
      <c r="G50" s="124" t="s">
        <v>151</v>
      </c>
      <c r="H50" s="125">
        <v>11</v>
      </c>
      <c r="I50" s="126" t="s">
        <v>197</v>
      </c>
      <c r="J50" s="127" t="s">
        <v>181</v>
      </c>
      <c r="K50" s="127" t="s">
        <v>182</v>
      </c>
      <c r="L50" s="128" t="s">
        <v>203</v>
      </c>
      <c r="M50" s="125" t="s">
        <v>204</v>
      </c>
      <c r="N50" s="129">
        <v>9.0399999999999991</v>
      </c>
      <c r="O50" s="129">
        <v>0</v>
      </c>
      <c r="P50" s="132">
        <f t="shared" si="0"/>
        <v>0</v>
      </c>
      <c r="Q50" s="142"/>
      <c r="R50" s="141"/>
      <c r="S50" s="141"/>
      <c r="T50" s="141"/>
      <c r="U50" s="141"/>
      <c r="V50" s="141"/>
      <c r="W50" s="141"/>
      <c r="X50" s="141"/>
      <c r="Y50" s="141"/>
      <c r="Z50" s="141"/>
      <c r="AA50" s="141"/>
      <c r="AB50" s="141"/>
      <c r="AC50" s="141"/>
      <c r="AD50" s="141"/>
      <c r="AE50" s="141"/>
      <c r="AF50" s="141"/>
      <c r="AG50" s="141"/>
      <c r="AH50" s="141"/>
    </row>
    <row r="51" spans="1:34" s="37" customFormat="1" ht="15.75" x14ac:dyDescent="0.25">
      <c r="B51" s="43"/>
      <c r="C51" s="44"/>
      <c r="D51" s="44"/>
      <c r="E51" s="123" t="s">
        <v>154</v>
      </c>
      <c r="F51" s="124">
        <v>918</v>
      </c>
      <c r="G51" s="124" t="s">
        <v>151</v>
      </c>
      <c r="H51" s="125" t="s">
        <v>155</v>
      </c>
      <c r="I51" s="126"/>
      <c r="J51" s="127"/>
      <c r="K51" s="127"/>
      <c r="L51" s="128"/>
      <c r="M51" s="125"/>
      <c r="N51" s="129">
        <f>N52</f>
        <v>67.947000000000003</v>
      </c>
      <c r="O51" s="129">
        <f>O52</f>
        <v>62.746000000000002</v>
      </c>
      <c r="P51" s="132">
        <f t="shared" si="0"/>
        <v>92.345504584455526</v>
      </c>
      <c r="Q51" s="141"/>
      <c r="R51" s="141"/>
      <c r="S51" s="141"/>
      <c r="T51" s="141"/>
      <c r="U51" s="141"/>
      <c r="V51" s="141"/>
      <c r="W51" s="141"/>
      <c r="X51" s="141"/>
      <c r="Y51" s="141"/>
      <c r="Z51" s="141"/>
      <c r="AA51" s="141"/>
      <c r="AB51" s="141"/>
      <c r="AC51" s="141"/>
      <c r="AD51" s="141"/>
      <c r="AE51" s="141"/>
      <c r="AF51" s="141"/>
      <c r="AG51" s="141"/>
      <c r="AH51" s="141"/>
    </row>
    <row r="52" spans="1:34" s="37" customFormat="1" ht="49.5" customHeight="1" x14ac:dyDescent="0.25">
      <c r="B52" s="43"/>
      <c r="C52" s="44"/>
      <c r="D52" s="44"/>
      <c r="E52" s="123" t="s">
        <v>196</v>
      </c>
      <c r="F52" s="124">
        <v>918</v>
      </c>
      <c r="G52" s="124" t="s">
        <v>151</v>
      </c>
      <c r="H52" s="125" t="s">
        <v>155</v>
      </c>
      <c r="I52" s="126" t="s">
        <v>197</v>
      </c>
      <c r="J52" s="127" t="s">
        <v>198</v>
      </c>
      <c r="K52" s="127"/>
      <c r="L52" s="128"/>
      <c r="M52" s="125"/>
      <c r="N52" s="129">
        <f>N53</f>
        <v>67.947000000000003</v>
      </c>
      <c r="O52" s="129">
        <f>O53</f>
        <v>62.746000000000002</v>
      </c>
      <c r="P52" s="132">
        <f t="shared" si="0"/>
        <v>92.345504584455526</v>
      </c>
      <c r="Q52" s="141"/>
      <c r="R52" s="141"/>
      <c r="S52" s="141"/>
      <c r="T52" s="141"/>
      <c r="U52" s="141"/>
      <c r="V52" s="141"/>
      <c r="W52" s="141"/>
      <c r="X52" s="141"/>
      <c r="Y52" s="141"/>
      <c r="Z52" s="141"/>
      <c r="AA52" s="141"/>
      <c r="AB52" s="141"/>
      <c r="AC52" s="141"/>
      <c r="AD52" s="141"/>
      <c r="AE52" s="141"/>
      <c r="AF52" s="141"/>
      <c r="AG52" s="141"/>
      <c r="AH52" s="141"/>
    </row>
    <row r="53" spans="1:34" s="37" customFormat="1" ht="63" customHeight="1" x14ac:dyDescent="0.25">
      <c r="B53" s="43"/>
      <c r="C53" s="44"/>
      <c r="D53" s="44"/>
      <c r="E53" s="123" t="s">
        <v>199</v>
      </c>
      <c r="F53" s="124">
        <v>918</v>
      </c>
      <c r="G53" s="124" t="s">
        <v>151</v>
      </c>
      <c r="H53" s="125" t="s">
        <v>155</v>
      </c>
      <c r="I53" s="126" t="s">
        <v>197</v>
      </c>
      <c r="J53" s="127" t="s">
        <v>181</v>
      </c>
      <c r="K53" s="127" t="s">
        <v>182</v>
      </c>
      <c r="L53" s="128"/>
      <c r="M53" s="125"/>
      <c r="N53" s="129">
        <f>N54+N57+N61</f>
        <v>67.947000000000003</v>
      </c>
      <c r="O53" s="129">
        <f>O54+O57+O61</f>
        <v>62.746000000000002</v>
      </c>
      <c r="P53" s="129">
        <f t="shared" si="0"/>
        <v>92.345504584455526</v>
      </c>
      <c r="Q53" s="141"/>
      <c r="R53" s="141"/>
      <c r="S53" s="141"/>
      <c r="T53" s="141"/>
      <c r="U53" s="141"/>
      <c r="V53" s="141"/>
      <c r="W53" s="141"/>
      <c r="X53" s="141"/>
      <c r="Y53" s="141"/>
      <c r="Z53" s="141"/>
      <c r="AA53" s="141"/>
      <c r="AB53" s="141"/>
      <c r="AC53" s="141"/>
      <c r="AD53" s="141"/>
      <c r="AE53" s="141"/>
      <c r="AF53" s="141"/>
      <c r="AG53" s="141"/>
      <c r="AH53" s="141"/>
    </row>
    <row r="54" spans="1:34" ht="18.75" customHeight="1" x14ac:dyDescent="0.25">
      <c r="A54" s="37"/>
      <c r="B54" s="43"/>
      <c r="C54" s="44"/>
      <c r="D54" s="44"/>
      <c r="E54" s="123" t="s">
        <v>205</v>
      </c>
      <c r="F54" s="124">
        <v>918</v>
      </c>
      <c r="G54" s="124" t="s">
        <v>151</v>
      </c>
      <c r="H54" s="125" t="s">
        <v>155</v>
      </c>
      <c r="I54" s="126" t="s">
        <v>197</v>
      </c>
      <c r="J54" s="127" t="s">
        <v>181</v>
      </c>
      <c r="K54" s="127" t="s">
        <v>182</v>
      </c>
      <c r="L54" s="128" t="s">
        <v>206</v>
      </c>
      <c r="M54" s="125"/>
      <c r="N54" s="129">
        <f>N55</f>
        <v>10.42</v>
      </c>
      <c r="O54" s="129">
        <f>O55</f>
        <v>7.35</v>
      </c>
      <c r="P54" s="129">
        <f t="shared" si="0"/>
        <v>70.537428023032618</v>
      </c>
      <c r="Q54" s="141"/>
      <c r="R54" s="141"/>
      <c r="S54" s="141"/>
      <c r="T54" s="141"/>
      <c r="U54" s="141"/>
      <c r="V54" s="141"/>
      <c r="W54" s="141"/>
      <c r="X54" s="141"/>
      <c r="Y54" s="141"/>
      <c r="Z54" s="141"/>
      <c r="AA54" s="141"/>
      <c r="AB54" s="141"/>
      <c r="AC54" s="141"/>
      <c r="AD54" s="141"/>
      <c r="AE54" s="141"/>
      <c r="AF54" s="141"/>
      <c r="AG54" s="141"/>
      <c r="AH54" s="141"/>
    </row>
    <row r="55" spans="1:34" s="134" customFormat="1" ht="31.5" x14ac:dyDescent="0.25">
      <c r="B55" s="135"/>
      <c r="C55" s="136"/>
      <c r="D55" s="44"/>
      <c r="E55" s="123" t="s">
        <v>111</v>
      </c>
      <c r="F55" s="124">
        <v>918</v>
      </c>
      <c r="G55" s="124" t="s">
        <v>151</v>
      </c>
      <c r="H55" s="125" t="s">
        <v>155</v>
      </c>
      <c r="I55" s="126" t="s">
        <v>197</v>
      </c>
      <c r="J55" s="127" t="s">
        <v>181</v>
      </c>
      <c r="K55" s="127" t="s">
        <v>182</v>
      </c>
      <c r="L55" s="128" t="s">
        <v>206</v>
      </c>
      <c r="M55" s="125">
        <v>200</v>
      </c>
      <c r="N55" s="129">
        <f>N56</f>
        <v>10.42</v>
      </c>
      <c r="O55" s="129">
        <f>O56</f>
        <v>7.35</v>
      </c>
      <c r="P55" s="129">
        <f t="shared" si="0"/>
        <v>70.537428023032618</v>
      </c>
      <c r="Q55" s="141"/>
      <c r="R55" s="141"/>
      <c r="S55" s="141"/>
      <c r="T55" s="141"/>
      <c r="U55" s="141"/>
      <c r="V55" s="141"/>
      <c r="W55" s="141"/>
      <c r="X55" s="141"/>
      <c r="Y55" s="141"/>
      <c r="Z55" s="141"/>
      <c r="AA55" s="141"/>
      <c r="AB55" s="141"/>
      <c r="AC55" s="141"/>
      <c r="AD55" s="141"/>
      <c r="AE55" s="141"/>
      <c r="AF55" s="141"/>
      <c r="AG55" s="141"/>
      <c r="AH55" s="141"/>
    </row>
    <row r="56" spans="1:34" s="134" customFormat="1" ht="32.25" customHeight="1" x14ac:dyDescent="0.25">
      <c r="B56" s="135"/>
      <c r="C56" s="136"/>
      <c r="D56" s="44"/>
      <c r="E56" s="123" t="s">
        <v>112</v>
      </c>
      <c r="F56" s="124">
        <v>918</v>
      </c>
      <c r="G56" s="124" t="s">
        <v>151</v>
      </c>
      <c r="H56" s="125" t="s">
        <v>155</v>
      </c>
      <c r="I56" s="126" t="s">
        <v>197</v>
      </c>
      <c r="J56" s="127" t="s">
        <v>181</v>
      </c>
      <c r="K56" s="127" t="s">
        <v>182</v>
      </c>
      <c r="L56" s="128" t="s">
        <v>206</v>
      </c>
      <c r="M56" s="125">
        <v>240</v>
      </c>
      <c r="N56" s="129">
        <v>10.42</v>
      </c>
      <c r="O56" s="129">
        <v>7.35</v>
      </c>
      <c r="P56" s="130">
        <f t="shared" si="0"/>
        <v>70.537428023032618</v>
      </c>
      <c r="Q56" s="141"/>
      <c r="R56" s="141"/>
      <c r="S56" s="141"/>
      <c r="T56" s="141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</row>
    <row r="57" spans="1:34" ht="63" x14ac:dyDescent="0.25">
      <c r="A57" s="37"/>
      <c r="B57" s="43"/>
      <c r="C57" s="44"/>
      <c r="D57" s="44"/>
      <c r="E57" s="123" t="s">
        <v>207</v>
      </c>
      <c r="F57" s="124">
        <v>918</v>
      </c>
      <c r="G57" s="124" t="s">
        <v>151</v>
      </c>
      <c r="H57" s="125" t="s">
        <v>155</v>
      </c>
      <c r="I57" s="126" t="s">
        <v>197</v>
      </c>
      <c r="J57" s="127" t="s">
        <v>181</v>
      </c>
      <c r="K57" s="127" t="s">
        <v>182</v>
      </c>
      <c r="L57" s="128" t="s">
        <v>208</v>
      </c>
      <c r="M57" s="125"/>
      <c r="N57" s="129">
        <f>N58</f>
        <v>38.527000000000001</v>
      </c>
      <c r="O57" s="129">
        <f>O58</f>
        <v>38.527000000000001</v>
      </c>
      <c r="P57" s="129">
        <f t="shared" si="0"/>
        <v>100</v>
      </c>
      <c r="Q57" s="141"/>
      <c r="R57" s="141"/>
      <c r="S57" s="141"/>
      <c r="T57" s="141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</row>
    <row r="58" spans="1:34" ht="15.75" x14ac:dyDescent="0.25">
      <c r="A58" s="37"/>
      <c r="B58" s="43"/>
      <c r="C58" s="44"/>
      <c r="D58" s="44"/>
      <c r="E58" s="123" t="s">
        <v>113</v>
      </c>
      <c r="F58" s="124">
        <v>918</v>
      </c>
      <c r="G58" s="124" t="s">
        <v>151</v>
      </c>
      <c r="H58" s="125" t="s">
        <v>155</v>
      </c>
      <c r="I58" s="126" t="s">
        <v>197</v>
      </c>
      <c r="J58" s="127" t="s">
        <v>181</v>
      </c>
      <c r="K58" s="127" t="s">
        <v>182</v>
      </c>
      <c r="L58" s="128" t="s">
        <v>208</v>
      </c>
      <c r="M58" s="125">
        <v>800</v>
      </c>
      <c r="N58" s="129">
        <f>N59+N60</f>
        <v>38.527000000000001</v>
      </c>
      <c r="O58" s="129">
        <f>O59+O60</f>
        <v>38.527000000000001</v>
      </c>
      <c r="P58" s="129">
        <f t="shared" si="0"/>
        <v>100</v>
      </c>
      <c r="Q58" s="141"/>
      <c r="R58" s="141"/>
      <c r="S58" s="141"/>
      <c r="T58" s="141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  <c r="AG58" s="141"/>
      <c r="AH58" s="141"/>
    </row>
    <row r="59" spans="1:34" ht="15.75" x14ac:dyDescent="0.25">
      <c r="A59" s="37"/>
      <c r="B59" s="43"/>
      <c r="C59" s="44"/>
      <c r="D59" s="44"/>
      <c r="E59" s="123" t="s">
        <v>209</v>
      </c>
      <c r="F59" s="124">
        <v>918</v>
      </c>
      <c r="G59" s="124" t="s">
        <v>151</v>
      </c>
      <c r="H59" s="125" t="s">
        <v>155</v>
      </c>
      <c r="I59" s="126" t="s">
        <v>197</v>
      </c>
      <c r="J59" s="127" t="s">
        <v>181</v>
      </c>
      <c r="K59" s="127" t="s">
        <v>182</v>
      </c>
      <c r="L59" s="128" t="s">
        <v>208</v>
      </c>
      <c r="M59" s="125">
        <v>830</v>
      </c>
      <c r="N59" s="129">
        <v>18.527000000000001</v>
      </c>
      <c r="O59" s="129">
        <v>18.527000000000001</v>
      </c>
      <c r="P59" s="129">
        <f t="shared" si="0"/>
        <v>100</v>
      </c>
      <c r="Q59" s="141"/>
      <c r="R59" s="141"/>
      <c r="S59" s="141"/>
      <c r="T59" s="141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1"/>
      <c r="AF59" s="141"/>
      <c r="AG59" s="141"/>
      <c r="AH59" s="141"/>
    </row>
    <row r="60" spans="1:34" ht="15.75" x14ac:dyDescent="0.25">
      <c r="A60" s="37"/>
      <c r="B60" s="43"/>
      <c r="C60" s="44"/>
      <c r="D60" s="44"/>
      <c r="E60" s="123" t="s">
        <v>114</v>
      </c>
      <c r="F60" s="124">
        <v>918</v>
      </c>
      <c r="G60" s="124" t="s">
        <v>151</v>
      </c>
      <c r="H60" s="125" t="s">
        <v>155</v>
      </c>
      <c r="I60" s="126" t="s">
        <v>197</v>
      </c>
      <c r="J60" s="127" t="s">
        <v>181</v>
      </c>
      <c r="K60" s="127" t="s">
        <v>182</v>
      </c>
      <c r="L60" s="128" t="s">
        <v>208</v>
      </c>
      <c r="M60" s="125">
        <v>850</v>
      </c>
      <c r="N60" s="129">
        <v>20</v>
      </c>
      <c r="O60" s="129">
        <v>20</v>
      </c>
      <c r="P60" s="129">
        <f t="shared" si="0"/>
        <v>100</v>
      </c>
      <c r="Q60" s="141"/>
      <c r="R60" s="141"/>
      <c r="S60" s="141"/>
      <c r="T60" s="141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</row>
    <row r="61" spans="1:34" ht="31.5" customHeight="1" x14ac:dyDescent="0.25">
      <c r="A61" s="37"/>
      <c r="B61" s="43"/>
      <c r="C61" s="44"/>
      <c r="D61" s="44"/>
      <c r="E61" s="123" t="s">
        <v>210</v>
      </c>
      <c r="F61" s="124">
        <v>918</v>
      </c>
      <c r="G61" s="124" t="s">
        <v>151</v>
      </c>
      <c r="H61" s="125" t="s">
        <v>155</v>
      </c>
      <c r="I61" s="126" t="s">
        <v>197</v>
      </c>
      <c r="J61" s="127" t="s">
        <v>181</v>
      </c>
      <c r="K61" s="127" t="s">
        <v>182</v>
      </c>
      <c r="L61" s="128" t="s">
        <v>211</v>
      </c>
      <c r="M61" s="125"/>
      <c r="N61" s="129">
        <f>N62</f>
        <v>19</v>
      </c>
      <c r="O61" s="129">
        <f>O62</f>
        <v>16.869</v>
      </c>
      <c r="P61" s="130">
        <f t="shared" si="0"/>
        <v>88.784210526315789</v>
      </c>
      <c r="Q61" s="141"/>
      <c r="R61" s="141"/>
      <c r="S61" s="141"/>
      <c r="T61" s="141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</row>
    <row r="62" spans="1:34" ht="31.5" x14ac:dyDescent="0.25">
      <c r="A62" s="37"/>
      <c r="B62" s="43"/>
      <c r="C62" s="44"/>
      <c r="D62" s="44"/>
      <c r="E62" s="123" t="s">
        <v>111</v>
      </c>
      <c r="F62" s="124">
        <v>918</v>
      </c>
      <c r="G62" s="124" t="s">
        <v>151</v>
      </c>
      <c r="H62" s="125" t="s">
        <v>155</v>
      </c>
      <c r="I62" s="126" t="s">
        <v>197</v>
      </c>
      <c r="J62" s="127" t="s">
        <v>181</v>
      </c>
      <c r="K62" s="127" t="s">
        <v>182</v>
      </c>
      <c r="L62" s="128" t="s">
        <v>211</v>
      </c>
      <c r="M62" s="125">
        <v>200</v>
      </c>
      <c r="N62" s="129">
        <f t="shared" ref="N62:O62" si="6">N63</f>
        <v>19</v>
      </c>
      <c r="O62" s="129">
        <f t="shared" si="6"/>
        <v>16.869</v>
      </c>
      <c r="P62" s="132">
        <f t="shared" si="0"/>
        <v>88.784210526315789</v>
      </c>
      <c r="Q62" s="141"/>
      <c r="R62" s="141"/>
      <c r="S62" s="141"/>
      <c r="T62" s="141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  <c r="AG62" s="141"/>
      <c r="AH62" s="141"/>
    </row>
    <row r="63" spans="1:34" s="134" customFormat="1" ht="30" customHeight="1" x14ac:dyDescent="0.25">
      <c r="B63" s="135"/>
      <c r="C63" s="136"/>
      <c r="D63" s="44"/>
      <c r="E63" s="123" t="s">
        <v>112</v>
      </c>
      <c r="F63" s="124">
        <v>918</v>
      </c>
      <c r="G63" s="124" t="s">
        <v>151</v>
      </c>
      <c r="H63" s="125" t="s">
        <v>155</v>
      </c>
      <c r="I63" s="126" t="s">
        <v>197</v>
      </c>
      <c r="J63" s="127" t="s">
        <v>181</v>
      </c>
      <c r="K63" s="127" t="s">
        <v>182</v>
      </c>
      <c r="L63" s="128" t="s">
        <v>211</v>
      </c>
      <c r="M63" s="125">
        <v>240</v>
      </c>
      <c r="N63" s="129">
        <v>19</v>
      </c>
      <c r="O63" s="129">
        <v>16.869</v>
      </c>
      <c r="P63" s="132">
        <f t="shared" si="0"/>
        <v>88.784210526315789</v>
      </c>
      <c r="Q63" s="141"/>
      <c r="R63" s="141"/>
      <c r="S63" s="141"/>
      <c r="T63" s="141"/>
      <c r="U63" s="141"/>
      <c r="V63" s="141"/>
      <c r="W63" s="141"/>
      <c r="X63" s="141"/>
      <c r="Y63" s="141"/>
      <c r="Z63" s="141"/>
      <c r="AA63" s="141"/>
      <c r="AB63" s="141"/>
      <c r="AC63" s="141"/>
      <c r="AD63" s="141"/>
      <c r="AE63" s="141"/>
      <c r="AF63" s="141"/>
      <c r="AG63" s="141"/>
      <c r="AH63" s="141"/>
    </row>
    <row r="64" spans="1:34" ht="15.75" x14ac:dyDescent="0.25">
      <c r="A64" s="37"/>
      <c r="B64" s="43"/>
      <c r="C64" s="44"/>
      <c r="D64" s="44"/>
      <c r="E64" s="123" t="s">
        <v>212</v>
      </c>
      <c r="F64" s="124">
        <v>918</v>
      </c>
      <c r="G64" s="124" t="s">
        <v>157</v>
      </c>
      <c r="H64" s="125"/>
      <c r="I64" s="126"/>
      <c r="J64" s="127"/>
      <c r="K64" s="127"/>
      <c r="L64" s="128"/>
      <c r="M64" s="125"/>
      <c r="N64" s="129">
        <f t="shared" ref="N64:O67" si="7">N65</f>
        <v>95.3</v>
      </c>
      <c r="O64" s="129">
        <f t="shared" si="7"/>
        <v>95.3</v>
      </c>
      <c r="P64" s="129">
        <f t="shared" si="0"/>
        <v>100</v>
      </c>
      <c r="Q64" s="141"/>
      <c r="R64" s="141"/>
      <c r="S64" s="141"/>
      <c r="T64" s="141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</row>
    <row r="65" spans="1:34" ht="15.75" x14ac:dyDescent="0.25">
      <c r="A65" s="37"/>
      <c r="B65" s="43"/>
      <c r="C65" s="44"/>
      <c r="D65" s="44"/>
      <c r="E65" s="123" t="s">
        <v>158</v>
      </c>
      <c r="F65" s="124">
        <v>918</v>
      </c>
      <c r="G65" s="124" t="s">
        <v>157</v>
      </c>
      <c r="H65" s="125" t="s">
        <v>159</v>
      </c>
      <c r="I65" s="126"/>
      <c r="J65" s="127"/>
      <c r="K65" s="127"/>
      <c r="L65" s="128"/>
      <c r="M65" s="125"/>
      <c r="N65" s="129">
        <f t="shared" si="7"/>
        <v>95.3</v>
      </c>
      <c r="O65" s="129">
        <f t="shared" si="7"/>
        <v>95.3</v>
      </c>
      <c r="P65" s="129">
        <f t="shared" si="0"/>
        <v>100</v>
      </c>
      <c r="Q65" s="141"/>
      <c r="R65" s="141"/>
      <c r="S65" s="141"/>
      <c r="T65" s="141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</row>
    <row r="66" spans="1:34" ht="50.25" customHeight="1" x14ac:dyDescent="0.25">
      <c r="A66" s="37"/>
      <c r="B66" s="43"/>
      <c r="C66" s="44"/>
      <c r="D66" s="44"/>
      <c r="E66" s="123" t="s">
        <v>196</v>
      </c>
      <c r="F66" s="124">
        <v>918</v>
      </c>
      <c r="G66" s="124" t="s">
        <v>157</v>
      </c>
      <c r="H66" s="125" t="s">
        <v>159</v>
      </c>
      <c r="I66" s="126" t="s">
        <v>197</v>
      </c>
      <c r="J66" s="127">
        <v>1</v>
      </c>
      <c r="K66" s="127"/>
      <c r="L66" s="128"/>
      <c r="M66" s="125"/>
      <c r="N66" s="129">
        <f t="shared" si="7"/>
        <v>95.3</v>
      </c>
      <c r="O66" s="129">
        <f t="shared" si="7"/>
        <v>95.3</v>
      </c>
      <c r="P66" s="129">
        <f t="shared" si="0"/>
        <v>100</v>
      </c>
      <c r="Q66" s="141"/>
      <c r="R66" s="141"/>
      <c r="S66" s="141"/>
      <c r="T66" s="141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</row>
    <row r="67" spans="1:34" ht="63.75" customHeight="1" x14ac:dyDescent="0.25">
      <c r="A67" s="37"/>
      <c r="B67" s="43"/>
      <c r="C67" s="44"/>
      <c r="D67" s="44"/>
      <c r="E67" s="123" t="s">
        <v>199</v>
      </c>
      <c r="F67" s="124">
        <v>918</v>
      </c>
      <c r="G67" s="124" t="s">
        <v>157</v>
      </c>
      <c r="H67" s="125" t="s">
        <v>159</v>
      </c>
      <c r="I67" s="126" t="s">
        <v>197</v>
      </c>
      <c r="J67" s="127" t="s">
        <v>181</v>
      </c>
      <c r="K67" s="127" t="s">
        <v>182</v>
      </c>
      <c r="L67" s="128"/>
      <c r="M67" s="125"/>
      <c r="N67" s="129">
        <f t="shared" si="7"/>
        <v>95.3</v>
      </c>
      <c r="O67" s="129">
        <f t="shared" si="7"/>
        <v>95.3</v>
      </c>
      <c r="P67" s="129">
        <f t="shared" si="0"/>
        <v>100</v>
      </c>
      <c r="Q67" s="141"/>
      <c r="R67" s="141"/>
      <c r="S67" s="141"/>
      <c r="T67" s="141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</row>
    <row r="68" spans="1:34" ht="48" customHeight="1" x14ac:dyDescent="0.25">
      <c r="A68" s="37"/>
      <c r="B68" s="43"/>
      <c r="C68" s="44"/>
      <c r="D68" s="43"/>
      <c r="E68" s="143" t="s">
        <v>213</v>
      </c>
      <c r="F68" s="124">
        <v>918</v>
      </c>
      <c r="G68" s="124" t="s">
        <v>157</v>
      </c>
      <c r="H68" s="125" t="s">
        <v>159</v>
      </c>
      <c r="I68" s="126" t="s">
        <v>197</v>
      </c>
      <c r="J68" s="127" t="s">
        <v>181</v>
      </c>
      <c r="K68" s="127" t="s">
        <v>182</v>
      </c>
      <c r="L68" s="128" t="s">
        <v>214</v>
      </c>
      <c r="M68" s="125"/>
      <c r="N68" s="129">
        <f>N69</f>
        <v>95.3</v>
      </c>
      <c r="O68" s="129">
        <f>O69</f>
        <v>95.3</v>
      </c>
      <c r="P68" s="129">
        <f t="shared" si="0"/>
        <v>100</v>
      </c>
      <c r="Q68" s="141"/>
      <c r="R68" s="141"/>
      <c r="S68" s="141"/>
      <c r="T68" s="141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</row>
    <row r="69" spans="1:34" ht="78.75" x14ac:dyDescent="0.25">
      <c r="A69" s="37"/>
      <c r="B69" s="43"/>
      <c r="C69" s="44"/>
      <c r="D69" s="44"/>
      <c r="E69" s="123" t="s">
        <v>109</v>
      </c>
      <c r="F69" s="124">
        <v>918</v>
      </c>
      <c r="G69" s="124" t="s">
        <v>157</v>
      </c>
      <c r="H69" s="125" t="s">
        <v>159</v>
      </c>
      <c r="I69" s="126" t="s">
        <v>197</v>
      </c>
      <c r="J69" s="127" t="s">
        <v>181</v>
      </c>
      <c r="K69" s="127" t="s">
        <v>182</v>
      </c>
      <c r="L69" s="128" t="s">
        <v>214</v>
      </c>
      <c r="M69" s="125">
        <v>100</v>
      </c>
      <c r="N69" s="129">
        <f>N70</f>
        <v>95.3</v>
      </c>
      <c r="O69" s="129">
        <f>O70</f>
        <v>95.3</v>
      </c>
      <c r="P69" s="130">
        <f t="shared" si="0"/>
        <v>100</v>
      </c>
      <c r="Q69" s="141"/>
      <c r="R69" s="141"/>
      <c r="S69" s="141"/>
      <c r="T69" s="141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</row>
    <row r="70" spans="1:34" ht="31.5" x14ac:dyDescent="0.25">
      <c r="A70" s="37"/>
      <c r="B70" s="43"/>
      <c r="C70" s="44"/>
      <c r="D70" s="44"/>
      <c r="E70" s="123" t="s">
        <v>110</v>
      </c>
      <c r="F70" s="124">
        <v>918</v>
      </c>
      <c r="G70" s="124" t="s">
        <v>157</v>
      </c>
      <c r="H70" s="125" t="s">
        <v>159</v>
      </c>
      <c r="I70" s="126" t="s">
        <v>197</v>
      </c>
      <c r="J70" s="127" t="s">
        <v>181</v>
      </c>
      <c r="K70" s="127" t="s">
        <v>182</v>
      </c>
      <c r="L70" s="128" t="s">
        <v>214</v>
      </c>
      <c r="M70" s="125">
        <v>120</v>
      </c>
      <c r="N70" s="129">
        <v>95.3</v>
      </c>
      <c r="O70" s="129">
        <v>95.3</v>
      </c>
      <c r="P70" s="129">
        <f t="shared" si="0"/>
        <v>100</v>
      </c>
      <c r="Q70" s="141"/>
      <c r="R70" s="141"/>
      <c r="S70" s="141"/>
      <c r="T70" s="141"/>
      <c r="U70" s="141"/>
      <c r="V70" s="141"/>
      <c r="W70" s="141"/>
      <c r="X70" s="141"/>
      <c r="Y70" s="141"/>
      <c r="Z70" s="141"/>
      <c r="AA70" s="141"/>
      <c r="AB70" s="141"/>
      <c r="AC70" s="141"/>
      <c r="AD70" s="141"/>
      <c r="AE70" s="141"/>
      <c r="AF70" s="141"/>
      <c r="AG70" s="141"/>
      <c r="AH70" s="141"/>
    </row>
    <row r="71" spans="1:34" s="37" customFormat="1" ht="31.5" x14ac:dyDescent="0.25">
      <c r="B71" s="43"/>
      <c r="C71" s="44"/>
      <c r="D71" s="44"/>
      <c r="E71" s="123" t="s">
        <v>160</v>
      </c>
      <c r="F71" s="124">
        <v>918</v>
      </c>
      <c r="G71" s="124" t="s">
        <v>159</v>
      </c>
      <c r="H71" s="125"/>
      <c r="I71" s="126"/>
      <c r="J71" s="127"/>
      <c r="K71" s="127"/>
      <c r="L71" s="128"/>
      <c r="M71" s="125"/>
      <c r="N71" s="129">
        <f t="shared" ref="N71:O82" si="8">N72</f>
        <v>139.322</v>
      </c>
      <c r="O71" s="129">
        <f t="shared" si="8"/>
        <v>139.321</v>
      </c>
      <c r="P71" s="132">
        <f t="shared" si="0"/>
        <v>99.999282238268179</v>
      </c>
      <c r="Q71" s="141"/>
      <c r="R71" s="141"/>
      <c r="S71" s="141"/>
      <c r="T71" s="141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</row>
    <row r="72" spans="1:34" s="37" customFormat="1" ht="47.25" x14ac:dyDescent="0.25">
      <c r="B72" s="43"/>
      <c r="C72" s="44"/>
      <c r="D72" s="44"/>
      <c r="E72" s="123" t="s">
        <v>215</v>
      </c>
      <c r="F72" s="124">
        <v>918</v>
      </c>
      <c r="G72" s="124" t="s">
        <v>159</v>
      </c>
      <c r="H72" s="125">
        <v>10</v>
      </c>
      <c r="I72" s="126"/>
      <c r="J72" s="127"/>
      <c r="K72" s="127"/>
      <c r="L72" s="128"/>
      <c r="M72" s="125"/>
      <c r="N72" s="129">
        <f t="shared" si="8"/>
        <v>139.322</v>
      </c>
      <c r="O72" s="129">
        <f t="shared" si="8"/>
        <v>139.321</v>
      </c>
      <c r="P72" s="132">
        <f t="shared" si="0"/>
        <v>99.999282238268179</v>
      </c>
      <c r="Q72" s="141"/>
      <c r="R72" s="141"/>
      <c r="S72" s="141"/>
      <c r="T72" s="141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41"/>
      <c r="AH72" s="141"/>
    </row>
    <row r="73" spans="1:34" s="37" customFormat="1" ht="50.25" customHeight="1" x14ac:dyDescent="0.25">
      <c r="B73" s="43"/>
      <c r="C73" s="44"/>
      <c r="D73" s="44"/>
      <c r="E73" s="123" t="s">
        <v>196</v>
      </c>
      <c r="F73" s="124">
        <v>918</v>
      </c>
      <c r="G73" s="124" t="s">
        <v>159</v>
      </c>
      <c r="H73" s="125">
        <v>10</v>
      </c>
      <c r="I73" s="126">
        <v>89</v>
      </c>
      <c r="J73" s="127">
        <v>0</v>
      </c>
      <c r="K73" s="127"/>
      <c r="L73" s="128"/>
      <c r="M73" s="125"/>
      <c r="N73" s="129">
        <f>N74</f>
        <v>139.322</v>
      </c>
      <c r="O73" s="129">
        <f t="shared" si="8"/>
        <v>139.321</v>
      </c>
      <c r="P73" s="132">
        <f t="shared" si="0"/>
        <v>99.999282238268179</v>
      </c>
      <c r="Q73" s="141"/>
      <c r="R73" s="141"/>
      <c r="S73" s="141"/>
      <c r="T73" s="141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</row>
    <row r="74" spans="1:34" s="37" customFormat="1" ht="63.75" customHeight="1" x14ac:dyDescent="0.25">
      <c r="B74" s="43"/>
      <c r="C74" s="44"/>
      <c r="D74" s="44"/>
      <c r="E74" s="123" t="s">
        <v>199</v>
      </c>
      <c r="F74" s="124">
        <v>918</v>
      </c>
      <c r="G74" s="124" t="s">
        <v>159</v>
      </c>
      <c r="H74" s="125">
        <v>10</v>
      </c>
      <c r="I74" s="126">
        <v>89</v>
      </c>
      <c r="J74" s="127">
        <v>1</v>
      </c>
      <c r="K74" s="127" t="s">
        <v>182</v>
      </c>
      <c r="L74" s="128"/>
      <c r="M74" s="125"/>
      <c r="N74" s="129">
        <f>N81+N75+N78</f>
        <v>139.322</v>
      </c>
      <c r="O74" s="129">
        <f>O81+O75+O78</f>
        <v>139.321</v>
      </c>
      <c r="P74" s="129">
        <f t="shared" si="0"/>
        <v>99.999282238268179</v>
      </c>
      <c r="Q74" s="141"/>
      <c r="R74" s="141"/>
      <c r="S74" s="141"/>
      <c r="T74" s="141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</row>
    <row r="75" spans="1:34" s="37" customFormat="1" ht="47.25" x14ac:dyDescent="0.25">
      <c r="B75" s="43"/>
      <c r="C75" s="44"/>
      <c r="D75" s="44"/>
      <c r="E75" s="123" t="s">
        <v>202</v>
      </c>
      <c r="F75" s="124">
        <v>918</v>
      </c>
      <c r="G75" s="124" t="s">
        <v>159</v>
      </c>
      <c r="H75" s="125">
        <v>10</v>
      </c>
      <c r="I75" s="144" t="s">
        <v>197</v>
      </c>
      <c r="J75" s="127" t="s">
        <v>181</v>
      </c>
      <c r="K75" s="127" t="s">
        <v>182</v>
      </c>
      <c r="L75" s="128" t="s">
        <v>203</v>
      </c>
      <c r="M75" s="124"/>
      <c r="N75" s="129">
        <f>N76</f>
        <v>0.96</v>
      </c>
      <c r="O75" s="129">
        <f>O76</f>
        <v>0.96</v>
      </c>
      <c r="P75" s="129">
        <f t="shared" si="0"/>
        <v>100</v>
      </c>
      <c r="Q75" s="141"/>
      <c r="R75" s="141"/>
      <c r="S75" s="141"/>
      <c r="T75" s="141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1"/>
      <c r="AG75" s="141"/>
      <c r="AH75" s="141"/>
    </row>
    <row r="76" spans="1:34" s="37" customFormat="1" ht="31.5" x14ac:dyDescent="0.25">
      <c r="B76" s="43"/>
      <c r="C76" s="44"/>
      <c r="D76" s="44"/>
      <c r="E76" s="145" t="s">
        <v>111</v>
      </c>
      <c r="F76" s="124">
        <v>918</v>
      </c>
      <c r="G76" s="124" t="s">
        <v>159</v>
      </c>
      <c r="H76" s="125">
        <v>10</v>
      </c>
      <c r="I76" s="144" t="s">
        <v>197</v>
      </c>
      <c r="J76" s="127" t="s">
        <v>181</v>
      </c>
      <c r="K76" s="127" t="s">
        <v>182</v>
      </c>
      <c r="L76" s="128" t="s">
        <v>203</v>
      </c>
      <c r="M76" s="124">
        <v>200</v>
      </c>
      <c r="N76" s="129">
        <f>N77</f>
        <v>0.96</v>
      </c>
      <c r="O76" s="129">
        <f>O77</f>
        <v>0.96</v>
      </c>
      <c r="P76" s="129">
        <f t="shared" ref="P76:P142" si="9">O76/N76*100</f>
        <v>100</v>
      </c>
      <c r="Q76" s="141"/>
      <c r="R76" s="141"/>
      <c r="S76" s="141"/>
      <c r="T76" s="141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</row>
    <row r="77" spans="1:34" s="37" customFormat="1" ht="32.25" customHeight="1" x14ac:dyDescent="0.25">
      <c r="B77" s="43"/>
      <c r="C77" s="44"/>
      <c r="D77" s="44"/>
      <c r="E77" s="146" t="s">
        <v>112</v>
      </c>
      <c r="F77" s="124">
        <v>918</v>
      </c>
      <c r="G77" s="124" t="s">
        <v>159</v>
      </c>
      <c r="H77" s="125">
        <v>10</v>
      </c>
      <c r="I77" s="144" t="s">
        <v>197</v>
      </c>
      <c r="J77" s="127" t="s">
        <v>181</v>
      </c>
      <c r="K77" s="127" t="s">
        <v>182</v>
      </c>
      <c r="L77" s="128" t="s">
        <v>203</v>
      </c>
      <c r="M77" s="124">
        <v>240</v>
      </c>
      <c r="N77" s="129">
        <v>0.96</v>
      </c>
      <c r="O77" s="129">
        <v>0.96</v>
      </c>
      <c r="P77" s="129">
        <f t="shared" si="9"/>
        <v>100</v>
      </c>
      <c r="Q77" s="141"/>
      <c r="R77" s="141"/>
      <c r="S77" s="141"/>
      <c r="T77" s="141"/>
      <c r="U77" s="141"/>
      <c r="V77" s="141"/>
      <c r="W77" s="141"/>
      <c r="X77" s="141"/>
      <c r="Y77" s="141"/>
      <c r="Z77" s="141"/>
      <c r="AA77" s="141"/>
      <c r="AB77" s="141"/>
      <c r="AC77" s="141"/>
      <c r="AD77" s="141"/>
      <c r="AE77" s="141"/>
      <c r="AF77" s="141"/>
      <c r="AG77" s="141"/>
      <c r="AH77" s="141"/>
    </row>
    <row r="78" spans="1:34" s="37" customFormat="1" ht="17.25" customHeight="1" x14ac:dyDescent="0.25">
      <c r="B78" s="43"/>
      <c r="C78" s="44"/>
      <c r="D78" s="44"/>
      <c r="E78" s="147" t="s">
        <v>216</v>
      </c>
      <c r="F78" s="124">
        <v>918</v>
      </c>
      <c r="G78" s="124" t="s">
        <v>159</v>
      </c>
      <c r="H78" s="125">
        <v>10</v>
      </c>
      <c r="I78" s="144" t="s">
        <v>197</v>
      </c>
      <c r="J78" s="127" t="s">
        <v>181</v>
      </c>
      <c r="K78" s="127" t="s">
        <v>182</v>
      </c>
      <c r="L78" s="128">
        <v>42120</v>
      </c>
      <c r="M78" s="125"/>
      <c r="N78" s="129">
        <f>N79</f>
        <v>42.752000000000002</v>
      </c>
      <c r="O78" s="129">
        <f>O79</f>
        <v>42.750999999999998</v>
      </c>
      <c r="P78" s="129">
        <f t="shared" si="9"/>
        <v>99.997660928143702</v>
      </c>
      <c r="Q78" s="141"/>
      <c r="R78" s="141"/>
      <c r="S78" s="141"/>
      <c r="T78" s="141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</row>
    <row r="79" spans="1:34" s="37" customFormat="1" ht="31.5" x14ac:dyDescent="0.25">
      <c r="B79" s="43"/>
      <c r="C79" s="44"/>
      <c r="D79" s="44"/>
      <c r="E79" s="145" t="s">
        <v>111</v>
      </c>
      <c r="F79" s="124">
        <v>918</v>
      </c>
      <c r="G79" s="124" t="s">
        <v>159</v>
      </c>
      <c r="H79" s="125">
        <v>10</v>
      </c>
      <c r="I79" s="144" t="s">
        <v>197</v>
      </c>
      <c r="J79" s="127" t="s">
        <v>181</v>
      </c>
      <c r="K79" s="127" t="s">
        <v>182</v>
      </c>
      <c r="L79" s="128">
        <v>42120</v>
      </c>
      <c r="M79" s="124">
        <v>200</v>
      </c>
      <c r="N79" s="129">
        <f>N80</f>
        <v>42.752000000000002</v>
      </c>
      <c r="O79" s="129">
        <f>O80</f>
        <v>42.750999999999998</v>
      </c>
      <c r="P79" s="129">
        <f t="shared" si="9"/>
        <v>99.997660928143702</v>
      </c>
      <c r="Q79" s="141"/>
      <c r="R79" s="141"/>
      <c r="S79" s="141"/>
      <c r="T79" s="141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  <c r="AG79" s="141"/>
      <c r="AH79" s="141"/>
    </row>
    <row r="80" spans="1:34" s="37" customFormat="1" ht="31.5" customHeight="1" x14ac:dyDescent="0.25">
      <c r="B80" s="43"/>
      <c r="C80" s="44"/>
      <c r="D80" s="44"/>
      <c r="E80" s="146" t="s">
        <v>112</v>
      </c>
      <c r="F80" s="124">
        <v>918</v>
      </c>
      <c r="G80" s="124" t="s">
        <v>159</v>
      </c>
      <c r="H80" s="125">
        <v>10</v>
      </c>
      <c r="I80" s="144" t="s">
        <v>197</v>
      </c>
      <c r="J80" s="127" t="s">
        <v>181</v>
      </c>
      <c r="K80" s="127" t="s">
        <v>182</v>
      </c>
      <c r="L80" s="128">
        <v>42120</v>
      </c>
      <c r="M80" s="124">
        <v>240</v>
      </c>
      <c r="N80" s="129">
        <v>42.752000000000002</v>
      </c>
      <c r="O80" s="129">
        <v>42.750999999999998</v>
      </c>
      <c r="P80" s="129">
        <f t="shared" si="9"/>
        <v>99.997660928143702</v>
      </c>
      <c r="Q80" s="141"/>
      <c r="R80" s="141"/>
      <c r="S80" s="141"/>
      <c r="T80" s="141"/>
      <c r="U80" s="141"/>
      <c r="V80" s="141"/>
      <c r="W80" s="141"/>
      <c r="X80" s="141"/>
      <c r="Y80" s="141"/>
      <c r="Z80" s="141"/>
      <c r="AA80" s="141"/>
      <c r="AB80" s="141"/>
      <c r="AC80" s="141"/>
      <c r="AD80" s="141"/>
      <c r="AE80" s="141"/>
      <c r="AF80" s="141"/>
      <c r="AG80" s="141"/>
      <c r="AH80" s="141"/>
    </row>
    <row r="81" spans="1:34" s="37" customFormat="1" ht="31.5" x14ac:dyDescent="0.25">
      <c r="B81" s="43"/>
      <c r="C81" s="44"/>
      <c r="D81" s="44"/>
      <c r="E81" s="123" t="s">
        <v>217</v>
      </c>
      <c r="F81" s="124">
        <v>918</v>
      </c>
      <c r="G81" s="124" t="s">
        <v>159</v>
      </c>
      <c r="H81" s="125">
        <v>10</v>
      </c>
      <c r="I81" s="126">
        <v>89</v>
      </c>
      <c r="J81" s="127">
        <v>1</v>
      </c>
      <c r="K81" s="127" t="s">
        <v>182</v>
      </c>
      <c r="L81" s="128">
        <v>80190</v>
      </c>
      <c r="M81" s="125"/>
      <c r="N81" s="129">
        <f t="shared" si="8"/>
        <v>95.61</v>
      </c>
      <c r="O81" s="129">
        <f t="shared" si="8"/>
        <v>95.61</v>
      </c>
      <c r="P81" s="132">
        <f t="shared" si="9"/>
        <v>100</v>
      </c>
      <c r="Q81" s="141"/>
      <c r="R81" s="141"/>
      <c r="S81" s="141"/>
      <c r="T81" s="141"/>
      <c r="U81" s="141"/>
      <c r="V81" s="141"/>
      <c r="W81" s="141"/>
      <c r="X81" s="141"/>
      <c r="Y81" s="141"/>
      <c r="Z81" s="141"/>
      <c r="AA81" s="141"/>
      <c r="AB81" s="141"/>
      <c r="AC81" s="141"/>
      <c r="AD81" s="141"/>
      <c r="AE81" s="141"/>
      <c r="AF81" s="141"/>
      <c r="AG81" s="141"/>
      <c r="AH81" s="141"/>
    </row>
    <row r="82" spans="1:34" s="37" customFormat="1" ht="31.5" x14ac:dyDescent="0.25">
      <c r="B82" s="43"/>
      <c r="C82" s="44"/>
      <c r="D82" s="44"/>
      <c r="E82" s="123" t="s">
        <v>111</v>
      </c>
      <c r="F82" s="124">
        <v>918</v>
      </c>
      <c r="G82" s="124" t="s">
        <v>159</v>
      </c>
      <c r="H82" s="125">
        <v>10</v>
      </c>
      <c r="I82" s="126">
        <v>89</v>
      </c>
      <c r="J82" s="127">
        <v>1</v>
      </c>
      <c r="K82" s="127" t="s">
        <v>182</v>
      </c>
      <c r="L82" s="128">
        <v>80190</v>
      </c>
      <c r="M82" s="125">
        <v>200</v>
      </c>
      <c r="N82" s="129">
        <f t="shared" si="8"/>
        <v>95.61</v>
      </c>
      <c r="O82" s="129">
        <f t="shared" si="8"/>
        <v>95.61</v>
      </c>
      <c r="P82" s="132">
        <f t="shared" si="9"/>
        <v>100</v>
      </c>
      <c r="Q82" s="141"/>
      <c r="R82" s="141"/>
      <c r="S82" s="141"/>
      <c r="T82" s="141"/>
      <c r="U82" s="141"/>
      <c r="V82" s="141"/>
      <c r="W82" s="141"/>
      <c r="X82" s="141"/>
      <c r="Y82" s="141"/>
      <c r="Z82" s="141"/>
      <c r="AA82" s="141"/>
      <c r="AB82" s="141"/>
      <c r="AC82" s="141"/>
      <c r="AD82" s="141"/>
      <c r="AE82" s="141"/>
      <c r="AF82" s="141"/>
      <c r="AG82" s="141"/>
      <c r="AH82" s="141"/>
    </row>
    <row r="83" spans="1:34" s="37" customFormat="1" ht="32.25" customHeight="1" x14ac:dyDescent="0.25">
      <c r="B83" s="43"/>
      <c r="C83" s="44"/>
      <c r="D83" s="44"/>
      <c r="E83" s="123" t="s">
        <v>112</v>
      </c>
      <c r="F83" s="124">
        <v>918</v>
      </c>
      <c r="G83" s="124" t="s">
        <v>159</v>
      </c>
      <c r="H83" s="125">
        <v>10</v>
      </c>
      <c r="I83" s="126">
        <v>89</v>
      </c>
      <c r="J83" s="127">
        <v>1</v>
      </c>
      <c r="K83" s="127" t="s">
        <v>182</v>
      </c>
      <c r="L83" s="128">
        <v>80190</v>
      </c>
      <c r="M83" s="125">
        <v>240</v>
      </c>
      <c r="N83" s="129">
        <v>95.61</v>
      </c>
      <c r="O83" s="129">
        <v>95.61</v>
      </c>
      <c r="P83" s="129">
        <f t="shared" si="9"/>
        <v>100</v>
      </c>
      <c r="Q83" s="141"/>
      <c r="R83" s="141"/>
      <c r="S83" s="141"/>
      <c r="T83" s="141"/>
      <c r="U83" s="141"/>
      <c r="V83" s="141"/>
      <c r="W83" s="141"/>
      <c r="X83" s="141"/>
      <c r="Y83" s="141"/>
      <c r="Z83" s="141"/>
      <c r="AA83" s="141"/>
      <c r="AB83" s="141"/>
      <c r="AC83" s="141"/>
      <c r="AD83" s="141"/>
      <c r="AE83" s="141"/>
      <c r="AF83" s="141"/>
      <c r="AG83" s="141"/>
      <c r="AH83" s="141"/>
    </row>
    <row r="84" spans="1:34" ht="15.75" x14ac:dyDescent="0.25">
      <c r="A84" s="37"/>
      <c r="B84" s="43"/>
      <c r="C84" s="44"/>
      <c r="D84" s="44"/>
      <c r="E84" s="123" t="s">
        <v>162</v>
      </c>
      <c r="F84" s="124">
        <v>918</v>
      </c>
      <c r="G84" s="124" t="s">
        <v>153</v>
      </c>
      <c r="H84" s="125"/>
      <c r="I84" s="126"/>
      <c r="J84" s="127"/>
      <c r="K84" s="127"/>
      <c r="L84" s="128"/>
      <c r="M84" s="125"/>
      <c r="N84" s="129">
        <f>N85</f>
        <v>1000.308</v>
      </c>
      <c r="O84" s="129">
        <f>O85</f>
        <v>777.7</v>
      </c>
      <c r="P84" s="129">
        <f t="shared" si="9"/>
        <v>77.746054215301697</v>
      </c>
      <c r="Q84" s="141"/>
      <c r="R84" s="141"/>
      <c r="S84" s="141"/>
      <c r="T84" s="141"/>
      <c r="U84" s="141"/>
      <c r="V84" s="141"/>
      <c r="W84" s="141"/>
      <c r="X84" s="141"/>
      <c r="Y84" s="141"/>
      <c r="Z84" s="141"/>
      <c r="AA84" s="141"/>
      <c r="AB84" s="141"/>
      <c r="AC84" s="141"/>
      <c r="AD84" s="141"/>
      <c r="AE84" s="141"/>
      <c r="AF84" s="141"/>
      <c r="AG84" s="141"/>
      <c r="AH84" s="141"/>
    </row>
    <row r="85" spans="1:34" ht="15.75" x14ac:dyDescent="0.25">
      <c r="A85" s="37"/>
      <c r="B85" s="43"/>
      <c r="C85" s="44"/>
      <c r="D85" s="44"/>
      <c r="E85" s="123" t="s">
        <v>218</v>
      </c>
      <c r="F85" s="124">
        <v>918</v>
      </c>
      <c r="G85" s="124" t="s">
        <v>153</v>
      </c>
      <c r="H85" s="125" t="s">
        <v>164</v>
      </c>
      <c r="I85" s="126"/>
      <c r="J85" s="127"/>
      <c r="K85" s="127"/>
      <c r="L85" s="128"/>
      <c r="M85" s="125"/>
      <c r="N85" s="129">
        <f>N87</f>
        <v>1000.308</v>
      </c>
      <c r="O85" s="129">
        <f>O87</f>
        <v>777.7</v>
      </c>
      <c r="P85" s="129">
        <f t="shared" si="9"/>
        <v>77.746054215301697</v>
      </c>
      <c r="Q85" s="141"/>
      <c r="R85" s="141"/>
      <c r="S85" s="141"/>
      <c r="T85" s="141"/>
      <c r="U85" s="141"/>
      <c r="V85" s="141"/>
      <c r="W85" s="141"/>
      <c r="X85" s="141"/>
      <c r="Y85" s="141"/>
      <c r="Z85" s="141"/>
      <c r="AA85" s="141"/>
      <c r="AB85" s="141"/>
      <c r="AC85" s="141"/>
      <c r="AD85" s="141"/>
      <c r="AE85" s="141"/>
      <c r="AF85" s="141"/>
      <c r="AG85" s="141"/>
      <c r="AH85" s="141"/>
    </row>
    <row r="86" spans="1:34" ht="50.25" customHeight="1" x14ac:dyDescent="0.25">
      <c r="A86" s="37"/>
      <c r="B86" s="43"/>
      <c r="C86" s="44"/>
      <c r="D86" s="44"/>
      <c r="E86" s="123" t="s">
        <v>196</v>
      </c>
      <c r="F86" s="124">
        <v>918</v>
      </c>
      <c r="G86" s="124" t="s">
        <v>153</v>
      </c>
      <c r="H86" s="125" t="s">
        <v>164</v>
      </c>
      <c r="I86" s="126" t="s">
        <v>197</v>
      </c>
      <c r="J86" s="127">
        <v>0</v>
      </c>
      <c r="K86" s="127"/>
      <c r="L86" s="128"/>
      <c r="M86" s="125"/>
      <c r="N86" s="129">
        <f>N87</f>
        <v>1000.308</v>
      </c>
      <c r="O86" s="129">
        <f>O87</f>
        <v>777.7</v>
      </c>
      <c r="P86" s="129">
        <f t="shared" si="9"/>
        <v>77.746054215301697</v>
      </c>
      <c r="Q86" s="141"/>
      <c r="R86" s="141"/>
      <c r="S86" s="141"/>
      <c r="T86" s="141"/>
      <c r="U86" s="141"/>
      <c r="V86" s="141"/>
      <c r="W86" s="141"/>
      <c r="X86" s="141"/>
      <c r="Y86" s="141"/>
      <c r="Z86" s="141"/>
      <c r="AA86" s="141"/>
      <c r="AB86" s="141"/>
      <c r="AC86" s="141"/>
      <c r="AD86" s="141"/>
      <c r="AE86" s="141"/>
      <c r="AF86" s="141"/>
      <c r="AG86" s="141"/>
      <c r="AH86" s="141"/>
    </row>
    <row r="87" spans="1:34" ht="63" customHeight="1" x14ac:dyDescent="0.25">
      <c r="A87" s="37"/>
      <c r="B87" s="43"/>
      <c r="C87" s="44"/>
      <c r="D87" s="44"/>
      <c r="E87" s="123" t="s">
        <v>199</v>
      </c>
      <c r="F87" s="124">
        <v>918</v>
      </c>
      <c r="G87" s="124" t="s">
        <v>153</v>
      </c>
      <c r="H87" s="125" t="s">
        <v>164</v>
      </c>
      <c r="I87" s="126" t="s">
        <v>197</v>
      </c>
      <c r="J87" s="127" t="s">
        <v>181</v>
      </c>
      <c r="K87" s="127" t="s">
        <v>182</v>
      </c>
      <c r="L87" s="128"/>
      <c r="M87" s="125"/>
      <c r="N87" s="129">
        <f>N88</f>
        <v>1000.308</v>
      </c>
      <c r="O87" s="129">
        <f>O88</f>
        <v>777.7</v>
      </c>
      <c r="P87" s="129">
        <f t="shared" si="9"/>
        <v>77.746054215301697</v>
      </c>
      <c r="Q87" s="141"/>
      <c r="R87" s="141"/>
      <c r="S87" s="141"/>
      <c r="T87" s="141"/>
      <c r="U87" s="141"/>
      <c r="V87" s="141"/>
      <c r="W87" s="141"/>
      <c r="X87" s="141"/>
      <c r="Y87" s="141"/>
      <c r="Z87" s="141"/>
      <c r="AA87" s="141"/>
      <c r="AB87" s="141"/>
      <c r="AC87" s="141"/>
      <c r="AD87" s="141"/>
      <c r="AE87" s="141"/>
      <c r="AF87" s="141"/>
      <c r="AG87" s="141"/>
      <c r="AH87" s="141"/>
    </row>
    <row r="88" spans="1:34" ht="205.5" customHeight="1" x14ac:dyDescent="0.25">
      <c r="A88" s="37"/>
      <c r="B88" s="43"/>
      <c r="C88" s="44"/>
      <c r="D88" s="44"/>
      <c r="E88" s="123" t="s">
        <v>219</v>
      </c>
      <c r="F88" s="124">
        <v>918</v>
      </c>
      <c r="G88" s="124" t="s">
        <v>153</v>
      </c>
      <c r="H88" s="125" t="s">
        <v>164</v>
      </c>
      <c r="I88" s="126" t="s">
        <v>197</v>
      </c>
      <c r="J88" s="127" t="s">
        <v>181</v>
      </c>
      <c r="K88" s="127" t="s">
        <v>182</v>
      </c>
      <c r="L88" s="128" t="s">
        <v>220</v>
      </c>
      <c r="M88" s="125"/>
      <c r="N88" s="129">
        <f t="shared" ref="N88:O89" si="10">N89</f>
        <v>1000.308</v>
      </c>
      <c r="O88" s="129">
        <f t="shared" si="10"/>
        <v>777.7</v>
      </c>
      <c r="P88" s="129">
        <f t="shared" si="9"/>
        <v>77.746054215301697</v>
      </c>
      <c r="Q88" s="141"/>
      <c r="R88" s="141"/>
      <c r="S88" s="141"/>
      <c r="T88" s="141"/>
      <c r="U88" s="141"/>
      <c r="V88" s="141"/>
      <c r="W88" s="141"/>
      <c r="X88" s="141"/>
      <c r="Y88" s="141"/>
      <c r="Z88" s="141"/>
      <c r="AA88" s="141"/>
      <c r="AB88" s="141"/>
      <c r="AC88" s="141"/>
      <c r="AD88" s="141"/>
      <c r="AE88" s="141"/>
      <c r="AF88" s="141"/>
      <c r="AG88" s="141"/>
      <c r="AH88" s="141"/>
    </row>
    <row r="89" spans="1:34" s="37" customFormat="1" ht="31.5" x14ac:dyDescent="0.25">
      <c r="B89" s="43"/>
      <c r="C89" s="44"/>
      <c r="D89" s="44"/>
      <c r="E89" s="123" t="s">
        <v>111</v>
      </c>
      <c r="F89" s="124">
        <v>918</v>
      </c>
      <c r="G89" s="124" t="s">
        <v>153</v>
      </c>
      <c r="H89" s="125" t="s">
        <v>164</v>
      </c>
      <c r="I89" s="126" t="s">
        <v>197</v>
      </c>
      <c r="J89" s="127" t="s">
        <v>181</v>
      </c>
      <c r="K89" s="127" t="s">
        <v>182</v>
      </c>
      <c r="L89" s="128" t="s">
        <v>220</v>
      </c>
      <c r="M89" s="125">
        <v>200</v>
      </c>
      <c r="N89" s="129">
        <f t="shared" si="10"/>
        <v>1000.308</v>
      </c>
      <c r="O89" s="129">
        <f t="shared" si="10"/>
        <v>777.7</v>
      </c>
      <c r="P89" s="129">
        <f t="shared" si="9"/>
        <v>77.746054215301697</v>
      </c>
      <c r="Q89" s="141"/>
      <c r="R89" s="141"/>
      <c r="S89" s="141"/>
      <c r="T89" s="141"/>
      <c r="U89" s="141"/>
      <c r="V89" s="141"/>
      <c r="W89" s="141"/>
      <c r="X89" s="141"/>
      <c r="Y89" s="141"/>
      <c r="Z89" s="141"/>
      <c r="AA89" s="141"/>
      <c r="AB89" s="141"/>
      <c r="AC89" s="141"/>
      <c r="AD89" s="141"/>
      <c r="AE89" s="141"/>
      <c r="AF89" s="141"/>
      <c r="AG89" s="141"/>
      <c r="AH89" s="141"/>
    </row>
    <row r="90" spans="1:34" s="37" customFormat="1" ht="32.25" customHeight="1" x14ac:dyDescent="0.25">
      <c r="B90" s="43"/>
      <c r="C90" s="44"/>
      <c r="D90" s="44"/>
      <c r="E90" s="123" t="s">
        <v>112</v>
      </c>
      <c r="F90" s="124">
        <v>918</v>
      </c>
      <c r="G90" s="124" t="s">
        <v>153</v>
      </c>
      <c r="H90" s="125" t="s">
        <v>164</v>
      </c>
      <c r="I90" s="126" t="s">
        <v>197</v>
      </c>
      <c r="J90" s="127" t="s">
        <v>181</v>
      </c>
      <c r="K90" s="127" t="s">
        <v>182</v>
      </c>
      <c r="L90" s="128" t="s">
        <v>220</v>
      </c>
      <c r="M90" s="125">
        <v>240</v>
      </c>
      <c r="N90" s="129">
        <v>1000.308</v>
      </c>
      <c r="O90" s="129">
        <v>777.7</v>
      </c>
      <c r="P90" s="129">
        <f t="shared" si="9"/>
        <v>77.746054215301697</v>
      </c>
      <c r="Q90" s="141"/>
      <c r="R90" s="141"/>
      <c r="S90" s="141"/>
      <c r="T90" s="141"/>
      <c r="U90" s="141"/>
      <c r="V90" s="141"/>
      <c r="W90" s="141"/>
      <c r="X90" s="141"/>
      <c r="Y90" s="141"/>
      <c r="Z90" s="141"/>
      <c r="AA90" s="141"/>
      <c r="AB90" s="141"/>
      <c r="AC90" s="141"/>
      <c r="AD90" s="141"/>
      <c r="AE90" s="141"/>
      <c r="AF90" s="141"/>
      <c r="AG90" s="141"/>
      <c r="AH90" s="141"/>
    </row>
    <row r="91" spans="1:34" ht="15.75" x14ac:dyDescent="0.25">
      <c r="A91" s="37"/>
      <c r="B91" s="43"/>
      <c r="C91" s="44"/>
      <c r="D91" s="44"/>
      <c r="E91" s="123" t="s">
        <v>165</v>
      </c>
      <c r="F91" s="124">
        <v>918</v>
      </c>
      <c r="G91" s="124" t="s">
        <v>166</v>
      </c>
      <c r="H91" s="125"/>
      <c r="I91" s="126"/>
      <c r="J91" s="127"/>
      <c r="K91" s="127"/>
      <c r="L91" s="128"/>
      <c r="M91" s="125"/>
      <c r="N91" s="129">
        <f>N92+N104+N110</f>
        <v>2933.248</v>
      </c>
      <c r="O91" s="129">
        <f>O92+O104+O110</f>
        <v>2825.2560000000003</v>
      </c>
      <c r="P91" s="129">
        <f t="shared" si="9"/>
        <v>96.318347442834707</v>
      </c>
      <c r="Q91" s="141"/>
      <c r="R91" s="141"/>
      <c r="S91" s="141"/>
      <c r="T91" s="141"/>
      <c r="U91" s="141"/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</row>
    <row r="92" spans="1:34" ht="15.75" x14ac:dyDescent="0.25">
      <c r="A92" s="37"/>
      <c r="B92" s="43"/>
      <c r="C92" s="44"/>
      <c r="D92" s="44"/>
      <c r="E92" s="123" t="s">
        <v>221</v>
      </c>
      <c r="F92" s="124">
        <v>918</v>
      </c>
      <c r="G92" s="124" t="s">
        <v>166</v>
      </c>
      <c r="H92" s="125" t="s">
        <v>151</v>
      </c>
      <c r="I92" s="126"/>
      <c r="J92" s="127"/>
      <c r="K92" s="127"/>
      <c r="L92" s="128"/>
      <c r="M92" s="125"/>
      <c r="N92" s="129">
        <f t="shared" ref="N92:O99" si="11">N93</f>
        <v>842.1</v>
      </c>
      <c r="O92" s="129">
        <f t="shared" si="11"/>
        <v>840.94200000000001</v>
      </c>
      <c r="P92" s="130">
        <f t="shared" si="9"/>
        <v>99.862486640541505</v>
      </c>
      <c r="Q92" s="141"/>
      <c r="R92" s="141"/>
      <c r="S92" s="141"/>
      <c r="T92" s="141"/>
      <c r="U92" s="141"/>
      <c r="V92" s="141"/>
      <c r="W92" s="141"/>
      <c r="X92" s="141"/>
      <c r="Y92" s="141"/>
      <c r="Z92" s="141"/>
      <c r="AA92" s="141"/>
      <c r="AB92" s="141"/>
      <c r="AC92" s="141"/>
      <c r="AD92" s="141"/>
      <c r="AE92" s="141"/>
      <c r="AF92" s="141"/>
      <c r="AG92" s="141"/>
      <c r="AH92" s="141"/>
    </row>
    <row r="93" spans="1:34" ht="49.5" customHeight="1" x14ac:dyDescent="0.25">
      <c r="A93" s="37"/>
      <c r="B93" s="43"/>
      <c r="C93" s="44"/>
      <c r="D93" s="44"/>
      <c r="E93" s="123" t="s">
        <v>196</v>
      </c>
      <c r="F93" s="124">
        <v>918</v>
      </c>
      <c r="G93" s="124" t="s">
        <v>166</v>
      </c>
      <c r="H93" s="125" t="s">
        <v>151</v>
      </c>
      <c r="I93" s="126" t="s">
        <v>197</v>
      </c>
      <c r="J93" s="127" t="s">
        <v>198</v>
      </c>
      <c r="K93" s="127"/>
      <c r="L93" s="128"/>
      <c r="M93" s="125"/>
      <c r="N93" s="129">
        <f t="shared" si="11"/>
        <v>842.1</v>
      </c>
      <c r="O93" s="129">
        <f t="shared" si="11"/>
        <v>840.94200000000001</v>
      </c>
      <c r="P93" s="129">
        <f t="shared" si="9"/>
        <v>99.862486640541505</v>
      </c>
      <c r="Q93" s="141"/>
      <c r="R93" s="141"/>
      <c r="S93" s="141"/>
      <c r="T93" s="141"/>
      <c r="U93" s="141"/>
      <c r="V93" s="141"/>
      <c r="W93" s="141"/>
      <c r="X93" s="141"/>
      <c r="Y93" s="141"/>
      <c r="Z93" s="141"/>
      <c r="AA93" s="141"/>
      <c r="AB93" s="141"/>
      <c r="AC93" s="141"/>
      <c r="AD93" s="141"/>
      <c r="AE93" s="141"/>
      <c r="AF93" s="141"/>
      <c r="AG93" s="141"/>
      <c r="AH93" s="141"/>
    </row>
    <row r="94" spans="1:34" ht="63" customHeight="1" x14ac:dyDescent="0.25">
      <c r="A94" s="37"/>
      <c r="B94" s="43"/>
      <c r="C94" s="44"/>
      <c r="D94" s="44"/>
      <c r="E94" s="123" t="s">
        <v>199</v>
      </c>
      <c r="F94" s="124">
        <v>918</v>
      </c>
      <c r="G94" s="124" t="s">
        <v>166</v>
      </c>
      <c r="H94" s="125" t="s">
        <v>151</v>
      </c>
      <c r="I94" s="126" t="s">
        <v>197</v>
      </c>
      <c r="J94" s="127" t="s">
        <v>181</v>
      </c>
      <c r="K94" s="127" t="s">
        <v>182</v>
      </c>
      <c r="L94" s="128"/>
      <c r="M94" s="125"/>
      <c r="N94" s="129">
        <f>N98+N95+N101</f>
        <v>842.1</v>
      </c>
      <c r="O94" s="129">
        <f>O98+O95+O101</f>
        <v>840.94200000000001</v>
      </c>
      <c r="P94" s="129">
        <f t="shared" si="9"/>
        <v>99.862486640541505</v>
      </c>
      <c r="Q94" s="141"/>
      <c r="R94" s="141"/>
      <c r="S94" s="141"/>
      <c r="T94" s="141"/>
      <c r="U94" s="141"/>
      <c r="V94" s="141"/>
      <c r="W94" s="141"/>
      <c r="X94" s="141"/>
      <c r="Y94" s="141"/>
      <c r="Z94" s="141"/>
      <c r="AA94" s="141"/>
      <c r="AB94" s="141"/>
      <c r="AC94" s="141"/>
      <c r="AD94" s="141"/>
      <c r="AE94" s="141"/>
      <c r="AF94" s="141"/>
      <c r="AG94" s="141"/>
      <c r="AH94" s="141"/>
    </row>
    <row r="95" spans="1:34" ht="31.5" x14ac:dyDescent="0.25">
      <c r="A95" s="37"/>
      <c r="B95" s="43"/>
      <c r="C95" s="44"/>
      <c r="D95" s="44"/>
      <c r="E95" s="145" t="s">
        <v>222</v>
      </c>
      <c r="F95" s="124">
        <v>918</v>
      </c>
      <c r="G95" s="124" t="s">
        <v>166</v>
      </c>
      <c r="H95" s="125" t="s">
        <v>151</v>
      </c>
      <c r="I95" s="126" t="s">
        <v>197</v>
      </c>
      <c r="J95" s="127" t="s">
        <v>181</v>
      </c>
      <c r="K95" s="127" t="s">
        <v>182</v>
      </c>
      <c r="L95" s="128">
        <v>42360</v>
      </c>
      <c r="M95" s="125"/>
      <c r="N95" s="129">
        <f>N96</f>
        <v>96</v>
      </c>
      <c r="O95" s="129">
        <f>O96</f>
        <v>95.841999999999999</v>
      </c>
      <c r="P95" s="129">
        <f t="shared" si="9"/>
        <v>99.83541666666666</v>
      </c>
      <c r="Q95" s="141"/>
      <c r="R95" s="141"/>
      <c r="S95" s="141"/>
      <c r="T95" s="141"/>
      <c r="U95" s="141"/>
      <c r="V95" s="141"/>
      <c r="W95" s="141"/>
      <c r="X95" s="141"/>
      <c r="Y95" s="141"/>
      <c r="Z95" s="141"/>
      <c r="AA95" s="141"/>
      <c r="AB95" s="141"/>
      <c r="AC95" s="141"/>
      <c r="AD95" s="141"/>
      <c r="AE95" s="141"/>
      <c r="AF95" s="141"/>
      <c r="AG95" s="141"/>
      <c r="AH95" s="141"/>
    </row>
    <row r="96" spans="1:34" ht="31.5" x14ac:dyDescent="0.25">
      <c r="A96" s="37"/>
      <c r="B96" s="43"/>
      <c r="C96" s="44"/>
      <c r="D96" s="44"/>
      <c r="E96" s="123" t="s">
        <v>111</v>
      </c>
      <c r="F96" s="124">
        <v>918</v>
      </c>
      <c r="G96" s="124" t="s">
        <v>166</v>
      </c>
      <c r="H96" s="125" t="s">
        <v>151</v>
      </c>
      <c r="I96" s="126" t="s">
        <v>197</v>
      </c>
      <c r="J96" s="127" t="s">
        <v>181</v>
      </c>
      <c r="K96" s="127" t="s">
        <v>182</v>
      </c>
      <c r="L96" s="128">
        <v>42360</v>
      </c>
      <c r="M96" s="125">
        <v>200</v>
      </c>
      <c r="N96" s="129">
        <f>N97</f>
        <v>96</v>
      </c>
      <c r="O96" s="129">
        <f>O97</f>
        <v>95.841999999999999</v>
      </c>
      <c r="P96" s="129">
        <f t="shared" si="9"/>
        <v>99.83541666666666</v>
      </c>
      <c r="Q96" s="141"/>
      <c r="R96" s="141"/>
      <c r="S96" s="141"/>
      <c r="T96" s="141"/>
      <c r="U96" s="141"/>
      <c r="V96" s="141"/>
      <c r="W96" s="141"/>
      <c r="X96" s="141"/>
      <c r="Y96" s="141"/>
      <c r="Z96" s="141"/>
      <c r="AA96" s="141"/>
      <c r="AB96" s="141"/>
      <c r="AC96" s="141"/>
      <c r="AD96" s="141"/>
      <c r="AE96" s="141"/>
      <c r="AF96" s="141"/>
      <c r="AG96" s="141"/>
      <c r="AH96" s="141"/>
    </row>
    <row r="97" spans="1:149" ht="32.25" customHeight="1" x14ac:dyDescent="0.25">
      <c r="A97" s="37"/>
      <c r="B97" s="43"/>
      <c r="C97" s="44"/>
      <c r="D97" s="44"/>
      <c r="E97" s="123" t="s">
        <v>112</v>
      </c>
      <c r="F97" s="124">
        <v>918</v>
      </c>
      <c r="G97" s="124" t="s">
        <v>166</v>
      </c>
      <c r="H97" s="125" t="s">
        <v>151</v>
      </c>
      <c r="I97" s="126" t="s">
        <v>197</v>
      </c>
      <c r="J97" s="127" t="s">
        <v>181</v>
      </c>
      <c r="K97" s="127" t="s">
        <v>182</v>
      </c>
      <c r="L97" s="128">
        <v>42360</v>
      </c>
      <c r="M97" s="125">
        <v>240</v>
      </c>
      <c r="N97" s="129">
        <v>96</v>
      </c>
      <c r="O97" s="129">
        <v>95.841999999999999</v>
      </c>
      <c r="P97" s="129">
        <f t="shared" si="9"/>
        <v>99.83541666666666</v>
      </c>
      <c r="Q97" s="141"/>
      <c r="R97" s="141"/>
      <c r="S97" s="141"/>
      <c r="T97" s="141"/>
      <c r="U97" s="141"/>
      <c r="V97" s="141"/>
      <c r="W97" s="141"/>
      <c r="X97" s="141"/>
      <c r="Y97" s="141"/>
      <c r="Z97" s="141"/>
      <c r="AA97" s="141"/>
      <c r="AB97" s="141"/>
      <c r="AC97" s="141"/>
      <c r="AD97" s="141"/>
      <c r="AE97" s="141"/>
      <c r="AF97" s="141"/>
      <c r="AG97" s="141"/>
      <c r="AH97" s="141"/>
    </row>
    <row r="98" spans="1:149" ht="141.75" customHeight="1" x14ac:dyDescent="0.25">
      <c r="A98" s="37"/>
      <c r="B98" s="43"/>
      <c r="C98" s="44"/>
      <c r="D98" s="44"/>
      <c r="E98" s="123" t="s">
        <v>223</v>
      </c>
      <c r="F98" s="124">
        <v>918</v>
      </c>
      <c r="G98" s="124" t="s">
        <v>166</v>
      </c>
      <c r="H98" s="125" t="s">
        <v>151</v>
      </c>
      <c r="I98" s="126" t="s">
        <v>197</v>
      </c>
      <c r="J98" s="127" t="s">
        <v>181</v>
      </c>
      <c r="K98" s="127" t="s">
        <v>182</v>
      </c>
      <c r="L98" s="128">
        <v>44103</v>
      </c>
      <c r="M98" s="125"/>
      <c r="N98" s="129">
        <f t="shared" si="11"/>
        <v>1</v>
      </c>
      <c r="O98" s="129">
        <f t="shared" si="11"/>
        <v>0</v>
      </c>
      <c r="P98" s="132">
        <f t="shared" si="9"/>
        <v>0</v>
      </c>
      <c r="Q98" s="141"/>
      <c r="R98" s="141"/>
      <c r="S98" s="141"/>
      <c r="T98" s="141"/>
      <c r="U98" s="141"/>
      <c r="V98" s="141"/>
      <c r="W98" s="141"/>
      <c r="X98" s="141"/>
      <c r="Y98" s="141"/>
      <c r="Z98" s="141"/>
      <c r="AA98" s="141"/>
      <c r="AB98" s="141"/>
      <c r="AC98" s="141"/>
      <c r="AD98" s="141"/>
      <c r="AE98" s="141"/>
      <c r="AF98" s="141"/>
      <c r="AG98" s="141"/>
      <c r="AH98" s="141"/>
    </row>
    <row r="99" spans="1:149" ht="31.5" x14ac:dyDescent="0.25">
      <c r="A99" s="37"/>
      <c r="B99" s="43"/>
      <c r="C99" s="44"/>
      <c r="D99" s="44"/>
      <c r="E99" s="123" t="s">
        <v>111</v>
      </c>
      <c r="F99" s="124">
        <v>918</v>
      </c>
      <c r="G99" s="124" t="s">
        <v>166</v>
      </c>
      <c r="H99" s="125" t="s">
        <v>151</v>
      </c>
      <c r="I99" s="126" t="s">
        <v>197</v>
      </c>
      <c r="J99" s="127" t="s">
        <v>181</v>
      </c>
      <c r="K99" s="127" t="s">
        <v>182</v>
      </c>
      <c r="L99" s="128">
        <v>44103</v>
      </c>
      <c r="M99" s="125">
        <v>200</v>
      </c>
      <c r="N99" s="129">
        <f t="shared" si="11"/>
        <v>1</v>
      </c>
      <c r="O99" s="129">
        <f t="shared" si="11"/>
        <v>0</v>
      </c>
      <c r="P99" s="132">
        <f t="shared" si="9"/>
        <v>0</v>
      </c>
      <c r="Q99" s="141"/>
      <c r="R99" s="141"/>
      <c r="S99" s="141"/>
      <c r="T99" s="141"/>
      <c r="U99" s="141"/>
      <c r="V99" s="141"/>
      <c r="W99" s="141"/>
      <c r="X99" s="141"/>
      <c r="Y99" s="141"/>
      <c r="Z99" s="141"/>
      <c r="AA99" s="141"/>
      <c r="AB99" s="141"/>
      <c r="AC99" s="141"/>
      <c r="AD99" s="141"/>
      <c r="AE99" s="141"/>
      <c r="AF99" s="141"/>
      <c r="AG99" s="141"/>
      <c r="AH99" s="141"/>
    </row>
    <row r="100" spans="1:149" s="134" customFormat="1" ht="31.5" customHeight="1" x14ac:dyDescent="0.25">
      <c r="B100" s="135"/>
      <c r="C100" s="136"/>
      <c r="D100" s="44"/>
      <c r="E100" s="123" t="s">
        <v>112</v>
      </c>
      <c r="F100" s="124">
        <v>918</v>
      </c>
      <c r="G100" s="124" t="s">
        <v>166</v>
      </c>
      <c r="H100" s="125" t="s">
        <v>151</v>
      </c>
      <c r="I100" s="126" t="s">
        <v>197</v>
      </c>
      <c r="J100" s="127" t="s">
        <v>181</v>
      </c>
      <c r="K100" s="127" t="s">
        <v>182</v>
      </c>
      <c r="L100" s="128">
        <v>44103</v>
      </c>
      <c r="M100" s="125">
        <v>240</v>
      </c>
      <c r="N100" s="129">
        <v>1</v>
      </c>
      <c r="O100" s="129">
        <v>0</v>
      </c>
      <c r="P100" s="129">
        <f t="shared" si="9"/>
        <v>0</v>
      </c>
      <c r="Q100" s="141"/>
      <c r="R100" s="141"/>
      <c r="S100" s="141"/>
      <c r="T100" s="141"/>
      <c r="U100" s="141"/>
      <c r="V100" s="141"/>
      <c r="W100" s="141"/>
      <c r="X100" s="141"/>
      <c r="Y100" s="141"/>
      <c r="Z100" s="141"/>
      <c r="AA100" s="141"/>
      <c r="AB100" s="141"/>
      <c r="AC100" s="141"/>
      <c r="AD100" s="141"/>
      <c r="AE100" s="141"/>
      <c r="AF100" s="141"/>
      <c r="AG100" s="141"/>
      <c r="AH100" s="141"/>
    </row>
    <row r="101" spans="1:149" s="134" customFormat="1" ht="63" x14ac:dyDescent="0.25">
      <c r="B101" s="135"/>
      <c r="C101" s="136"/>
      <c r="D101" s="44"/>
      <c r="E101" s="201" t="s">
        <v>282</v>
      </c>
      <c r="F101" s="185">
        <v>918</v>
      </c>
      <c r="G101" s="124" t="s">
        <v>166</v>
      </c>
      <c r="H101" s="207" t="s">
        <v>151</v>
      </c>
      <c r="I101" s="144" t="s">
        <v>197</v>
      </c>
      <c r="J101" s="127" t="s">
        <v>181</v>
      </c>
      <c r="K101" s="127" t="s">
        <v>182</v>
      </c>
      <c r="L101" s="128">
        <v>44302</v>
      </c>
      <c r="M101" s="124"/>
      <c r="N101" s="129">
        <f>N102</f>
        <v>745.1</v>
      </c>
      <c r="O101" s="129">
        <f>O102</f>
        <v>745.1</v>
      </c>
      <c r="P101" s="129">
        <f t="shared" si="9"/>
        <v>100</v>
      </c>
      <c r="Q101" s="141"/>
      <c r="R101" s="141"/>
      <c r="S101" s="141"/>
      <c r="T101" s="141"/>
      <c r="U101" s="141"/>
      <c r="V101" s="141"/>
      <c r="W101" s="141"/>
      <c r="X101" s="141"/>
      <c r="Y101" s="141"/>
      <c r="Z101" s="141"/>
      <c r="AA101" s="141"/>
      <c r="AB101" s="141"/>
      <c r="AC101" s="141"/>
      <c r="AD101" s="141"/>
      <c r="AE101" s="141"/>
      <c r="AF101" s="141"/>
      <c r="AG101" s="141"/>
      <c r="AH101" s="141"/>
    </row>
    <row r="102" spans="1:149" s="134" customFormat="1" ht="31.5" x14ac:dyDescent="0.25">
      <c r="B102" s="135"/>
      <c r="C102" s="136"/>
      <c r="D102" s="44"/>
      <c r="E102" s="201" t="s">
        <v>111</v>
      </c>
      <c r="F102" s="185">
        <v>918</v>
      </c>
      <c r="G102" s="124" t="s">
        <v>166</v>
      </c>
      <c r="H102" s="207" t="s">
        <v>151</v>
      </c>
      <c r="I102" s="144" t="s">
        <v>197</v>
      </c>
      <c r="J102" s="127" t="s">
        <v>181</v>
      </c>
      <c r="K102" s="127" t="s">
        <v>182</v>
      </c>
      <c r="L102" s="128">
        <v>44302</v>
      </c>
      <c r="M102" s="124">
        <v>200</v>
      </c>
      <c r="N102" s="129">
        <f>N103</f>
        <v>745.1</v>
      </c>
      <c r="O102" s="129">
        <f>O103</f>
        <v>745.1</v>
      </c>
      <c r="P102" s="129">
        <f t="shared" si="9"/>
        <v>100</v>
      </c>
      <c r="Q102" s="141"/>
      <c r="R102" s="141"/>
      <c r="S102" s="141"/>
      <c r="T102" s="141"/>
      <c r="U102" s="141"/>
      <c r="V102" s="141"/>
      <c r="W102" s="141"/>
      <c r="X102" s="141"/>
      <c r="Y102" s="141"/>
      <c r="Z102" s="141"/>
      <c r="AA102" s="141"/>
      <c r="AB102" s="141"/>
      <c r="AC102" s="141"/>
      <c r="AD102" s="141"/>
      <c r="AE102" s="141"/>
      <c r="AF102" s="141"/>
      <c r="AG102" s="141"/>
      <c r="AH102" s="141"/>
    </row>
    <row r="103" spans="1:149" s="134" customFormat="1" ht="31.5" customHeight="1" x14ac:dyDescent="0.25">
      <c r="B103" s="135"/>
      <c r="C103" s="136"/>
      <c r="D103" s="44"/>
      <c r="E103" s="201" t="s">
        <v>112</v>
      </c>
      <c r="F103" s="185">
        <v>918</v>
      </c>
      <c r="G103" s="124" t="s">
        <v>166</v>
      </c>
      <c r="H103" s="207" t="s">
        <v>151</v>
      </c>
      <c r="I103" s="144" t="s">
        <v>197</v>
      </c>
      <c r="J103" s="127" t="s">
        <v>181</v>
      </c>
      <c r="K103" s="127" t="s">
        <v>182</v>
      </c>
      <c r="L103" s="128">
        <v>44302</v>
      </c>
      <c r="M103" s="124">
        <v>240</v>
      </c>
      <c r="N103" s="129">
        <v>745.1</v>
      </c>
      <c r="O103" s="129">
        <v>745.1</v>
      </c>
      <c r="P103" s="129">
        <f t="shared" si="9"/>
        <v>100</v>
      </c>
      <c r="Q103" s="141"/>
      <c r="R103" s="141"/>
      <c r="S103" s="141"/>
      <c r="T103" s="141"/>
      <c r="U103" s="141"/>
      <c r="V103" s="141"/>
      <c r="W103" s="141"/>
      <c r="X103" s="141"/>
      <c r="Y103" s="141"/>
      <c r="Z103" s="141"/>
      <c r="AA103" s="141"/>
      <c r="AB103" s="141"/>
      <c r="AC103" s="141"/>
      <c r="AD103" s="141"/>
      <c r="AE103" s="141"/>
      <c r="AF103" s="141"/>
      <c r="AG103" s="141"/>
      <c r="AH103" s="141"/>
    </row>
    <row r="104" spans="1:149" ht="15.75" x14ac:dyDescent="0.25">
      <c r="A104" s="37"/>
      <c r="B104" s="43"/>
      <c r="C104" s="44"/>
      <c r="D104" s="44"/>
      <c r="E104" s="123" t="s">
        <v>168</v>
      </c>
      <c r="F104" s="124">
        <v>918</v>
      </c>
      <c r="G104" s="124" t="s">
        <v>166</v>
      </c>
      <c r="H104" s="125" t="s">
        <v>157</v>
      </c>
      <c r="I104" s="126"/>
      <c r="J104" s="127"/>
      <c r="K104" s="127"/>
      <c r="L104" s="128"/>
      <c r="M104" s="125"/>
      <c r="N104" s="129">
        <f>N105</f>
        <v>2</v>
      </c>
      <c r="O104" s="129">
        <f>O105</f>
        <v>0</v>
      </c>
      <c r="P104" s="130">
        <f t="shared" si="9"/>
        <v>0</v>
      </c>
      <c r="Q104" s="141"/>
      <c r="R104" s="141"/>
      <c r="S104" s="141"/>
      <c r="T104" s="141"/>
      <c r="U104" s="141"/>
      <c r="V104" s="141"/>
      <c r="W104" s="141"/>
      <c r="X104" s="141"/>
      <c r="Y104" s="141"/>
      <c r="Z104" s="141"/>
      <c r="AA104" s="141"/>
      <c r="AB104" s="141"/>
      <c r="AC104" s="141"/>
      <c r="AD104" s="141"/>
      <c r="AE104" s="141"/>
      <c r="AF104" s="141"/>
      <c r="AG104" s="141"/>
      <c r="AH104" s="141"/>
    </row>
    <row r="105" spans="1:149" ht="51" customHeight="1" x14ac:dyDescent="0.25">
      <c r="A105" s="37"/>
      <c r="B105" s="43"/>
      <c r="C105" s="44"/>
      <c r="D105" s="44"/>
      <c r="E105" s="123" t="s">
        <v>196</v>
      </c>
      <c r="F105" s="124">
        <v>918</v>
      </c>
      <c r="G105" s="124" t="s">
        <v>166</v>
      </c>
      <c r="H105" s="125" t="s">
        <v>157</v>
      </c>
      <c r="I105" s="126" t="s">
        <v>197</v>
      </c>
      <c r="J105" s="127">
        <v>0</v>
      </c>
      <c r="K105" s="127"/>
      <c r="L105" s="128"/>
      <c r="M105" s="125"/>
      <c r="N105" s="129">
        <f>N106</f>
        <v>2</v>
      </c>
      <c r="O105" s="129">
        <f>O106</f>
        <v>0</v>
      </c>
      <c r="P105" s="129">
        <f t="shared" si="9"/>
        <v>0</v>
      </c>
      <c r="Q105" s="141"/>
      <c r="R105" s="141"/>
      <c r="S105" s="141"/>
      <c r="T105" s="141"/>
      <c r="U105" s="141"/>
      <c r="V105" s="141"/>
      <c r="W105" s="141"/>
      <c r="X105" s="141"/>
      <c r="Y105" s="141"/>
      <c r="Z105" s="141"/>
      <c r="AA105" s="141"/>
      <c r="AB105" s="141"/>
      <c r="AC105" s="141"/>
      <c r="AD105" s="141"/>
      <c r="AE105" s="141"/>
      <c r="AF105" s="141"/>
      <c r="AG105" s="141"/>
      <c r="AH105" s="141"/>
    </row>
    <row r="106" spans="1:149" ht="66" customHeight="1" x14ac:dyDescent="0.25">
      <c r="A106" s="37"/>
      <c r="B106" s="43"/>
      <c r="C106" s="44"/>
      <c r="D106" s="44"/>
      <c r="E106" s="123" t="s">
        <v>199</v>
      </c>
      <c r="F106" s="124">
        <v>918</v>
      </c>
      <c r="G106" s="124" t="s">
        <v>166</v>
      </c>
      <c r="H106" s="125" t="s">
        <v>157</v>
      </c>
      <c r="I106" s="126" t="s">
        <v>197</v>
      </c>
      <c r="J106" s="127" t="s">
        <v>181</v>
      </c>
      <c r="K106" s="127" t="s">
        <v>182</v>
      </c>
      <c r="L106" s="128"/>
      <c r="M106" s="125"/>
      <c r="N106" s="129">
        <f>+N107</f>
        <v>2</v>
      </c>
      <c r="O106" s="129">
        <f>+O107</f>
        <v>0</v>
      </c>
      <c r="P106" s="129">
        <f t="shared" si="9"/>
        <v>0</v>
      </c>
      <c r="Q106" s="141"/>
      <c r="R106" s="141"/>
      <c r="S106" s="141"/>
      <c r="T106" s="141"/>
      <c r="U106" s="141"/>
      <c r="V106" s="141"/>
      <c r="W106" s="141"/>
      <c r="X106" s="141"/>
      <c r="Y106" s="141"/>
      <c r="Z106" s="141"/>
      <c r="AA106" s="141"/>
      <c r="AB106" s="141"/>
      <c r="AC106" s="141"/>
      <c r="AD106" s="141"/>
      <c r="AE106" s="141"/>
      <c r="AF106" s="141"/>
      <c r="AG106" s="141"/>
      <c r="AH106" s="141"/>
    </row>
    <row r="107" spans="1:149" ht="78.75" customHeight="1" x14ac:dyDescent="0.25">
      <c r="A107" s="37"/>
      <c r="B107" s="43"/>
      <c r="C107" s="44"/>
      <c r="D107" s="44"/>
      <c r="E107" s="123" t="s">
        <v>224</v>
      </c>
      <c r="F107" s="124">
        <v>918</v>
      </c>
      <c r="G107" s="124" t="s">
        <v>166</v>
      </c>
      <c r="H107" s="125" t="s">
        <v>157</v>
      </c>
      <c r="I107" s="126" t="s">
        <v>197</v>
      </c>
      <c r="J107" s="127" t="s">
        <v>181</v>
      </c>
      <c r="K107" s="127" t="s">
        <v>182</v>
      </c>
      <c r="L107" s="128" t="s">
        <v>225</v>
      </c>
      <c r="M107" s="125"/>
      <c r="N107" s="129">
        <f t="shared" ref="N107:O108" si="12">N108</f>
        <v>2</v>
      </c>
      <c r="O107" s="129">
        <f t="shared" si="12"/>
        <v>0</v>
      </c>
      <c r="P107" s="129">
        <f t="shared" si="9"/>
        <v>0</v>
      </c>
      <c r="Q107" s="141"/>
      <c r="R107" s="141"/>
      <c r="S107" s="141"/>
      <c r="T107" s="141"/>
      <c r="U107" s="141"/>
      <c r="V107" s="141"/>
      <c r="W107" s="141"/>
      <c r="X107" s="141"/>
      <c r="Y107" s="141"/>
      <c r="Z107" s="141"/>
      <c r="AA107" s="141"/>
      <c r="AB107" s="141"/>
      <c r="AC107" s="141"/>
      <c r="AD107" s="141"/>
      <c r="AE107" s="141"/>
      <c r="AF107" s="141"/>
      <c r="AG107" s="141"/>
      <c r="AH107" s="141"/>
    </row>
    <row r="108" spans="1:149" ht="31.5" x14ac:dyDescent="0.25">
      <c r="A108" s="37"/>
      <c r="B108" s="43"/>
      <c r="C108" s="44"/>
      <c r="D108" s="44"/>
      <c r="E108" s="123" t="s">
        <v>111</v>
      </c>
      <c r="F108" s="124">
        <v>918</v>
      </c>
      <c r="G108" s="124" t="s">
        <v>166</v>
      </c>
      <c r="H108" s="125" t="s">
        <v>157</v>
      </c>
      <c r="I108" s="126" t="s">
        <v>197</v>
      </c>
      <c r="J108" s="127" t="s">
        <v>181</v>
      </c>
      <c r="K108" s="127" t="s">
        <v>182</v>
      </c>
      <c r="L108" s="128" t="s">
        <v>225</v>
      </c>
      <c r="M108" s="125">
        <v>200</v>
      </c>
      <c r="N108" s="129">
        <f t="shared" si="12"/>
        <v>2</v>
      </c>
      <c r="O108" s="129">
        <f t="shared" si="12"/>
        <v>0</v>
      </c>
      <c r="P108" s="130">
        <f t="shared" si="9"/>
        <v>0</v>
      </c>
      <c r="Q108" s="141"/>
      <c r="R108" s="141"/>
      <c r="S108" s="141"/>
      <c r="T108" s="141"/>
      <c r="U108" s="141"/>
      <c r="V108" s="141"/>
      <c r="W108" s="141"/>
      <c r="X108" s="141"/>
      <c r="Y108" s="141"/>
      <c r="Z108" s="141"/>
      <c r="AA108" s="141"/>
      <c r="AB108" s="141"/>
      <c r="AC108" s="141"/>
      <c r="AD108" s="141"/>
      <c r="AE108" s="141"/>
      <c r="AF108" s="141"/>
      <c r="AG108" s="141"/>
      <c r="AH108" s="141"/>
    </row>
    <row r="109" spans="1:149" s="134" customFormat="1" ht="32.25" customHeight="1" x14ac:dyDescent="0.25">
      <c r="B109" s="135"/>
      <c r="C109" s="136"/>
      <c r="D109" s="44"/>
      <c r="E109" s="123" t="s">
        <v>112</v>
      </c>
      <c r="F109" s="124">
        <v>918</v>
      </c>
      <c r="G109" s="124" t="s">
        <v>166</v>
      </c>
      <c r="H109" s="125" t="s">
        <v>157</v>
      </c>
      <c r="I109" s="126" t="s">
        <v>197</v>
      </c>
      <c r="J109" s="127" t="s">
        <v>181</v>
      </c>
      <c r="K109" s="127" t="s">
        <v>182</v>
      </c>
      <c r="L109" s="128" t="s">
        <v>225</v>
      </c>
      <c r="M109" s="125">
        <v>240</v>
      </c>
      <c r="N109" s="129">
        <v>2</v>
      </c>
      <c r="O109" s="129"/>
      <c r="P109" s="129">
        <f t="shared" si="9"/>
        <v>0</v>
      </c>
      <c r="Q109" s="141"/>
      <c r="R109" s="141"/>
      <c r="S109" s="141"/>
      <c r="T109" s="141"/>
      <c r="U109" s="141"/>
      <c r="V109" s="141"/>
      <c r="W109" s="141"/>
      <c r="X109" s="141"/>
      <c r="Y109" s="141"/>
      <c r="Z109" s="141"/>
      <c r="AA109" s="141"/>
      <c r="AB109" s="141"/>
      <c r="AC109" s="141"/>
      <c r="AD109" s="141"/>
      <c r="AE109" s="141"/>
      <c r="AF109" s="141"/>
      <c r="AG109" s="141"/>
      <c r="AH109" s="141"/>
    </row>
    <row r="110" spans="1:149" ht="15.75" x14ac:dyDescent="0.25">
      <c r="A110" s="37"/>
      <c r="B110" s="43"/>
      <c r="C110" s="44"/>
      <c r="D110" s="44"/>
      <c r="E110" s="123" t="s">
        <v>169</v>
      </c>
      <c r="F110" s="124">
        <v>918</v>
      </c>
      <c r="G110" s="124" t="s">
        <v>166</v>
      </c>
      <c r="H110" s="125" t="s">
        <v>159</v>
      </c>
      <c r="I110" s="126"/>
      <c r="J110" s="127"/>
      <c r="K110" s="127"/>
      <c r="L110" s="128"/>
      <c r="M110" s="125"/>
      <c r="N110" s="129">
        <f>N111</f>
        <v>2089.1480000000001</v>
      </c>
      <c r="O110" s="129">
        <f>O111</f>
        <v>1984.3140000000001</v>
      </c>
      <c r="P110" s="130">
        <f t="shared" si="9"/>
        <v>94.981973512647258</v>
      </c>
      <c r="Q110" s="141"/>
      <c r="R110" s="141"/>
      <c r="S110" s="141"/>
      <c r="T110" s="141"/>
      <c r="U110" s="141"/>
      <c r="V110" s="141"/>
      <c r="W110" s="141"/>
      <c r="X110" s="141"/>
      <c r="Y110" s="141"/>
      <c r="Z110" s="141"/>
      <c r="AA110" s="141"/>
      <c r="AB110" s="141"/>
      <c r="AC110" s="141"/>
      <c r="AD110" s="141"/>
      <c r="AE110" s="141"/>
      <c r="AF110" s="141"/>
      <c r="AG110" s="141"/>
      <c r="AH110" s="141"/>
      <c r="AI110" s="141"/>
      <c r="AJ110" s="141"/>
      <c r="AK110" s="141"/>
      <c r="AL110" s="141"/>
      <c r="AM110" s="141"/>
      <c r="AN110" s="141"/>
      <c r="AO110" s="141"/>
      <c r="AP110" s="141"/>
      <c r="AQ110" s="141"/>
      <c r="AR110" s="141"/>
      <c r="AS110" s="141"/>
      <c r="AT110" s="141"/>
      <c r="AU110" s="141"/>
      <c r="AV110" s="141"/>
      <c r="AW110" s="141"/>
      <c r="AX110" s="141"/>
      <c r="AY110" s="141"/>
      <c r="AZ110" s="141"/>
      <c r="BA110" s="141"/>
      <c r="BB110" s="141"/>
      <c r="BC110" s="141"/>
      <c r="BD110" s="141"/>
      <c r="BE110" s="141"/>
      <c r="BF110" s="141"/>
      <c r="BG110" s="141"/>
      <c r="BH110" s="141"/>
      <c r="BI110" s="141"/>
      <c r="BJ110" s="141"/>
      <c r="BK110" s="141"/>
      <c r="BL110" s="141"/>
      <c r="BM110" s="141"/>
      <c r="BN110" s="141"/>
      <c r="BO110" s="141"/>
      <c r="BP110" s="141"/>
      <c r="BQ110" s="141"/>
      <c r="BR110" s="141"/>
      <c r="BS110" s="141"/>
      <c r="BT110" s="141"/>
      <c r="BU110" s="141"/>
      <c r="BV110" s="141"/>
      <c r="BW110" s="141"/>
      <c r="BX110" s="141"/>
      <c r="BY110" s="141"/>
      <c r="BZ110" s="141"/>
      <c r="CA110" s="141"/>
      <c r="CB110" s="141"/>
      <c r="CC110" s="141"/>
      <c r="CD110" s="141"/>
      <c r="CE110" s="141"/>
      <c r="CF110" s="141"/>
      <c r="CG110" s="141"/>
      <c r="CH110" s="141"/>
      <c r="CI110" s="141"/>
      <c r="CJ110" s="141"/>
      <c r="CK110" s="141"/>
      <c r="CL110" s="141"/>
      <c r="CM110" s="141"/>
      <c r="CN110" s="141"/>
      <c r="CO110" s="141"/>
      <c r="CP110" s="141"/>
      <c r="CQ110" s="141"/>
      <c r="CR110" s="141"/>
      <c r="CS110" s="141"/>
      <c r="CT110" s="141"/>
      <c r="CU110" s="141"/>
      <c r="CV110" s="141"/>
      <c r="CW110" s="141"/>
      <c r="CX110" s="141"/>
      <c r="CY110" s="141"/>
      <c r="CZ110" s="141"/>
      <c r="DA110" s="141"/>
      <c r="DB110" s="141"/>
      <c r="DC110" s="141"/>
      <c r="DD110" s="141"/>
      <c r="DE110" s="141"/>
      <c r="DF110" s="141"/>
      <c r="DG110" s="141"/>
      <c r="DH110" s="141"/>
      <c r="DI110" s="141"/>
      <c r="DJ110" s="141"/>
      <c r="DK110" s="141"/>
      <c r="DL110" s="141"/>
      <c r="DM110" s="141"/>
      <c r="DN110" s="141"/>
      <c r="DO110" s="141"/>
      <c r="DP110" s="141"/>
      <c r="DQ110" s="141"/>
      <c r="DR110" s="141"/>
      <c r="DS110" s="141"/>
      <c r="DT110" s="141"/>
      <c r="DU110" s="141"/>
      <c r="DV110" s="141"/>
      <c r="DW110" s="141"/>
      <c r="DX110" s="141"/>
      <c r="DY110" s="141"/>
      <c r="DZ110" s="141"/>
      <c r="EA110" s="141"/>
      <c r="EB110" s="141"/>
      <c r="EC110" s="141"/>
      <c r="ED110" s="141"/>
      <c r="EE110" s="141"/>
      <c r="EF110" s="141"/>
      <c r="EG110" s="141"/>
      <c r="EH110" s="141"/>
      <c r="EI110" s="141"/>
      <c r="EJ110" s="141"/>
      <c r="EK110" s="141"/>
      <c r="EL110" s="141"/>
      <c r="EM110" s="141"/>
      <c r="EN110" s="141"/>
      <c r="EO110" s="141"/>
      <c r="EP110" s="141"/>
      <c r="EQ110" s="141"/>
      <c r="ER110" s="141"/>
      <c r="ES110" s="141"/>
    </row>
    <row r="111" spans="1:149" ht="48" customHeight="1" x14ac:dyDescent="0.25">
      <c r="A111" s="37"/>
      <c r="B111" s="43"/>
      <c r="C111" s="44"/>
      <c r="D111" s="44"/>
      <c r="E111" s="123" t="s">
        <v>196</v>
      </c>
      <c r="F111" s="124">
        <v>918</v>
      </c>
      <c r="G111" s="124" t="s">
        <v>166</v>
      </c>
      <c r="H111" s="125" t="s">
        <v>159</v>
      </c>
      <c r="I111" s="126" t="s">
        <v>197</v>
      </c>
      <c r="J111" s="127">
        <v>0</v>
      </c>
      <c r="K111" s="127"/>
      <c r="L111" s="128"/>
      <c r="M111" s="125"/>
      <c r="N111" s="129">
        <f>N112</f>
        <v>2089.1480000000001</v>
      </c>
      <c r="O111" s="129">
        <f>O112</f>
        <v>1984.3140000000001</v>
      </c>
      <c r="P111" s="129">
        <f t="shared" si="9"/>
        <v>94.981973512647258</v>
      </c>
      <c r="Q111" s="141"/>
      <c r="R111" s="141"/>
      <c r="S111" s="141"/>
      <c r="T111" s="141"/>
      <c r="U111" s="141"/>
      <c r="V111" s="141"/>
      <c r="W111" s="141"/>
      <c r="X111" s="141"/>
      <c r="Y111" s="141"/>
      <c r="Z111" s="141"/>
      <c r="AA111" s="141"/>
      <c r="AB111" s="141"/>
      <c r="AC111" s="141"/>
      <c r="AD111" s="141"/>
      <c r="AE111" s="141"/>
      <c r="AF111" s="141"/>
      <c r="AG111" s="141"/>
      <c r="AH111" s="141"/>
      <c r="AI111" s="141"/>
      <c r="AJ111" s="141"/>
      <c r="AK111" s="141"/>
      <c r="AL111" s="141"/>
      <c r="AM111" s="141"/>
      <c r="AN111" s="141"/>
      <c r="AO111" s="141"/>
      <c r="AP111" s="141"/>
      <c r="AQ111" s="141"/>
      <c r="AR111" s="141"/>
      <c r="AS111" s="141"/>
      <c r="AT111" s="141"/>
      <c r="AU111" s="141"/>
      <c r="AV111" s="141"/>
      <c r="AW111" s="141"/>
      <c r="AX111" s="141"/>
      <c r="AY111" s="141"/>
      <c r="AZ111" s="141"/>
      <c r="BA111" s="141"/>
      <c r="BB111" s="141"/>
      <c r="BC111" s="141"/>
      <c r="BD111" s="141"/>
      <c r="BE111" s="141"/>
      <c r="BF111" s="141"/>
      <c r="BG111" s="141"/>
      <c r="BH111" s="141"/>
      <c r="BI111" s="141"/>
      <c r="BJ111" s="141"/>
      <c r="BK111" s="141"/>
      <c r="BL111" s="141"/>
      <c r="BM111" s="141"/>
      <c r="BN111" s="141"/>
      <c r="BO111" s="141"/>
      <c r="BP111" s="141"/>
      <c r="BQ111" s="141"/>
      <c r="BR111" s="141"/>
      <c r="BS111" s="141"/>
      <c r="BT111" s="141"/>
      <c r="BU111" s="141"/>
      <c r="BV111" s="141"/>
      <c r="BW111" s="141"/>
      <c r="BX111" s="141"/>
      <c r="BY111" s="141"/>
      <c r="BZ111" s="141"/>
      <c r="CA111" s="141"/>
      <c r="CB111" s="141"/>
      <c r="CC111" s="141"/>
      <c r="CD111" s="141"/>
      <c r="CE111" s="141"/>
      <c r="CF111" s="141"/>
      <c r="CG111" s="141"/>
      <c r="CH111" s="141"/>
      <c r="CI111" s="141"/>
      <c r="CJ111" s="141"/>
      <c r="CK111" s="141"/>
      <c r="CL111" s="141"/>
      <c r="CM111" s="141"/>
      <c r="CN111" s="141"/>
      <c r="CO111" s="141"/>
      <c r="CP111" s="141"/>
      <c r="CQ111" s="141"/>
      <c r="CR111" s="141"/>
      <c r="CS111" s="141"/>
      <c r="CT111" s="141"/>
      <c r="CU111" s="141"/>
      <c r="CV111" s="141"/>
      <c r="CW111" s="141"/>
      <c r="CX111" s="141"/>
      <c r="CY111" s="141"/>
      <c r="CZ111" s="141"/>
      <c r="DA111" s="141"/>
      <c r="DB111" s="141"/>
      <c r="DC111" s="141"/>
      <c r="DD111" s="141"/>
      <c r="DE111" s="141"/>
      <c r="DF111" s="141"/>
      <c r="DG111" s="141"/>
      <c r="DH111" s="141"/>
      <c r="DI111" s="141"/>
      <c r="DJ111" s="141"/>
      <c r="DK111" s="141"/>
      <c r="DL111" s="141"/>
      <c r="DM111" s="141"/>
      <c r="DN111" s="141"/>
      <c r="DO111" s="141"/>
      <c r="DP111" s="141"/>
      <c r="DQ111" s="141"/>
      <c r="DR111" s="141"/>
      <c r="DS111" s="141"/>
      <c r="DT111" s="141"/>
      <c r="DU111" s="141"/>
      <c r="DV111" s="141"/>
      <c r="DW111" s="141"/>
      <c r="DX111" s="141"/>
      <c r="DY111" s="141"/>
      <c r="DZ111" s="141"/>
      <c r="EA111" s="141"/>
      <c r="EB111" s="141"/>
      <c r="EC111" s="141"/>
      <c r="ED111" s="141"/>
      <c r="EE111" s="141"/>
      <c r="EF111" s="141"/>
      <c r="EG111" s="141"/>
      <c r="EH111" s="141"/>
      <c r="EI111" s="141"/>
      <c r="EJ111" s="141"/>
      <c r="EK111" s="141"/>
      <c r="EL111" s="141"/>
      <c r="EM111" s="141"/>
      <c r="EN111" s="141"/>
      <c r="EO111" s="141"/>
      <c r="EP111" s="141"/>
      <c r="EQ111" s="141"/>
      <c r="ER111" s="141"/>
      <c r="ES111" s="141"/>
    </row>
    <row r="112" spans="1:149" ht="64.5" customHeight="1" x14ac:dyDescent="0.25">
      <c r="A112" s="37"/>
      <c r="B112" s="43"/>
      <c r="C112" s="44"/>
      <c r="D112" s="44"/>
      <c r="E112" s="123" t="s">
        <v>199</v>
      </c>
      <c r="F112" s="124">
        <v>918</v>
      </c>
      <c r="G112" s="124" t="s">
        <v>166</v>
      </c>
      <c r="H112" s="125" t="s">
        <v>159</v>
      </c>
      <c r="I112" s="126" t="s">
        <v>197</v>
      </c>
      <c r="J112" s="127" t="s">
        <v>181</v>
      </c>
      <c r="K112" s="127" t="s">
        <v>182</v>
      </c>
      <c r="L112" s="128"/>
      <c r="M112" s="125"/>
      <c r="N112" s="129">
        <f>N113+N116+N119+N122+N125+N128</f>
        <v>2089.1480000000001</v>
      </c>
      <c r="O112" s="129">
        <f>O113+O116+O122+O125+O128+O119</f>
        <v>1984.3140000000001</v>
      </c>
      <c r="P112" s="129">
        <f t="shared" si="9"/>
        <v>94.981973512647258</v>
      </c>
      <c r="Q112" s="141"/>
      <c r="R112" s="141"/>
      <c r="S112" s="141"/>
      <c r="T112" s="141"/>
      <c r="U112" s="141"/>
      <c r="V112" s="141"/>
      <c r="W112" s="141"/>
      <c r="X112" s="141"/>
      <c r="Y112" s="141"/>
      <c r="Z112" s="141"/>
      <c r="AA112" s="141"/>
      <c r="AB112" s="141"/>
      <c r="AC112" s="141"/>
      <c r="AD112" s="141"/>
      <c r="AE112" s="141"/>
      <c r="AF112" s="141"/>
      <c r="AG112" s="141"/>
      <c r="AH112" s="141"/>
      <c r="AI112" s="141"/>
      <c r="AJ112" s="141"/>
      <c r="AK112" s="141"/>
      <c r="AL112" s="141"/>
      <c r="AM112" s="141"/>
      <c r="AN112" s="141"/>
      <c r="AO112" s="141"/>
      <c r="AP112" s="141"/>
      <c r="AQ112" s="141"/>
      <c r="AR112" s="141"/>
      <c r="AS112" s="141"/>
      <c r="AT112" s="141"/>
      <c r="AU112" s="141"/>
      <c r="AV112" s="141"/>
      <c r="AW112" s="141"/>
      <c r="AX112" s="141"/>
      <c r="AY112" s="141"/>
      <c r="AZ112" s="141"/>
      <c r="BA112" s="141"/>
      <c r="BB112" s="141"/>
      <c r="BC112" s="141"/>
      <c r="BD112" s="141"/>
      <c r="BE112" s="141"/>
      <c r="BF112" s="141"/>
      <c r="BG112" s="141"/>
      <c r="BH112" s="141"/>
      <c r="BI112" s="141"/>
      <c r="BJ112" s="141"/>
      <c r="BK112" s="141"/>
      <c r="BL112" s="141"/>
      <c r="BM112" s="141"/>
      <c r="BN112" s="141"/>
      <c r="BO112" s="141"/>
      <c r="BP112" s="141"/>
      <c r="BQ112" s="141"/>
      <c r="BR112" s="141"/>
      <c r="BS112" s="141"/>
      <c r="BT112" s="141"/>
      <c r="BU112" s="141"/>
      <c r="BV112" s="141"/>
      <c r="BW112" s="141"/>
      <c r="BX112" s="141"/>
      <c r="BY112" s="141"/>
      <c r="BZ112" s="141"/>
      <c r="CA112" s="141"/>
      <c r="CB112" s="141"/>
      <c r="CC112" s="141"/>
      <c r="CD112" s="141"/>
      <c r="CE112" s="141"/>
      <c r="CF112" s="141"/>
      <c r="CG112" s="141"/>
      <c r="CH112" s="141"/>
      <c r="CI112" s="141"/>
      <c r="CJ112" s="141"/>
      <c r="CK112" s="141"/>
      <c r="CL112" s="141"/>
      <c r="CM112" s="141"/>
      <c r="CN112" s="141"/>
      <c r="CO112" s="141"/>
      <c r="CP112" s="141"/>
      <c r="CQ112" s="141"/>
      <c r="CR112" s="141"/>
      <c r="CS112" s="141"/>
      <c r="CT112" s="141"/>
      <c r="CU112" s="141"/>
      <c r="CV112" s="141"/>
      <c r="CW112" s="141"/>
      <c r="CX112" s="141"/>
      <c r="CY112" s="141"/>
      <c r="CZ112" s="141"/>
      <c r="DA112" s="141"/>
      <c r="DB112" s="141"/>
      <c r="DC112" s="141"/>
      <c r="DD112" s="141"/>
      <c r="DE112" s="141"/>
      <c r="DF112" s="141"/>
      <c r="DG112" s="141"/>
      <c r="DH112" s="141"/>
      <c r="DI112" s="141"/>
      <c r="DJ112" s="141"/>
      <c r="DK112" s="141"/>
      <c r="DL112" s="141"/>
      <c r="DM112" s="141"/>
      <c r="DN112" s="141"/>
      <c r="DO112" s="141"/>
      <c r="DP112" s="141"/>
      <c r="DQ112" s="141"/>
      <c r="DR112" s="141"/>
      <c r="DS112" s="141"/>
      <c r="DT112" s="141"/>
      <c r="DU112" s="141"/>
      <c r="DV112" s="141"/>
      <c r="DW112" s="141"/>
      <c r="DX112" s="141"/>
      <c r="DY112" s="141"/>
      <c r="DZ112" s="141"/>
      <c r="EA112" s="141"/>
      <c r="EB112" s="141"/>
      <c r="EC112" s="141"/>
      <c r="ED112" s="141"/>
      <c r="EE112" s="141"/>
      <c r="EF112" s="141"/>
      <c r="EG112" s="141"/>
      <c r="EH112" s="141"/>
      <c r="EI112" s="141"/>
      <c r="EJ112" s="141"/>
      <c r="EK112" s="141"/>
      <c r="EL112" s="141"/>
      <c r="EM112" s="141"/>
      <c r="EN112" s="141"/>
      <c r="EO112" s="141"/>
      <c r="EP112" s="141"/>
      <c r="EQ112" s="141"/>
      <c r="ER112" s="141"/>
      <c r="ES112" s="141"/>
    </row>
    <row r="113" spans="1:149" ht="15.75" x14ac:dyDescent="0.25">
      <c r="A113" s="37"/>
      <c r="B113" s="43"/>
      <c r="C113" s="44"/>
      <c r="D113" s="44"/>
      <c r="E113" s="123" t="s">
        <v>119</v>
      </c>
      <c r="F113" s="124">
        <v>918</v>
      </c>
      <c r="G113" s="124" t="s">
        <v>166</v>
      </c>
      <c r="H113" s="125" t="s">
        <v>159</v>
      </c>
      <c r="I113" s="126" t="s">
        <v>197</v>
      </c>
      <c r="J113" s="127" t="s">
        <v>181</v>
      </c>
      <c r="K113" s="127" t="s">
        <v>182</v>
      </c>
      <c r="L113" s="128">
        <v>43010</v>
      </c>
      <c r="M113" s="125"/>
      <c r="N113" s="129">
        <f>N114</f>
        <v>248.989</v>
      </c>
      <c r="O113" s="129">
        <f>O114</f>
        <v>191.53899999999999</v>
      </c>
      <c r="P113" s="130">
        <f t="shared" si="9"/>
        <v>76.926691540590141</v>
      </c>
      <c r="Q113" s="141"/>
      <c r="R113" s="141"/>
      <c r="S113" s="141"/>
      <c r="T113" s="141"/>
      <c r="U113" s="141"/>
      <c r="V113" s="141"/>
      <c r="W113" s="141"/>
      <c r="X113" s="141"/>
      <c r="Y113" s="141"/>
      <c r="Z113" s="141"/>
      <c r="AA113" s="141"/>
      <c r="AB113" s="141"/>
      <c r="AC113" s="141"/>
      <c r="AD113" s="141"/>
      <c r="AE113" s="141"/>
      <c r="AF113" s="141"/>
      <c r="AG113" s="141"/>
      <c r="AH113" s="141"/>
      <c r="AI113" s="141"/>
      <c r="AJ113" s="141"/>
      <c r="AK113" s="141"/>
      <c r="AL113" s="141"/>
      <c r="AM113" s="141"/>
      <c r="AN113" s="141"/>
      <c r="AO113" s="141"/>
      <c r="AP113" s="141"/>
      <c r="AQ113" s="141"/>
      <c r="AR113" s="141"/>
      <c r="AS113" s="141"/>
      <c r="AT113" s="141"/>
      <c r="AU113" s="141"/>
      <c r="AV113" s="141"/>
      <c r="AW113" s="141"/>
      <c r="AX113" s="141"/>
      <c r="AY113" s="141"/>
      <c r="AZ113" s="141"/>
      <c r="BA113" s="141"/>
      <c r="BB113" s="141"/>
      <c r="BC113" s="141"/>
      <c r="BD113" s="141"/>
      <c r="BE113" s="141"/>
      <c r="BF113" s="141"/>
      <c r="BG113" s="141"/>
      <c r="BH113" s="141"/>
      <c r="BI113" s="141"/>
      <c r="BJ113" s="141"/>
      <c r="BK113" s="141"/>
      <c r="BL113" s="141"/>
      <c r="BM113" s="141"/>
      <c r="BN113" s="141"/>
      <c r="BO113" s="141"/>
      <c r="BP113" s="141"/>
      <c r="BQ113" s="141"/>
      <c r="BR113" s="141"/>
      <c r="BS113" s="141"/>
      <c r="BT113" s="141"/>
      <c r="BU113" s="141"/>
      <c r="BV113" s="141"/>
      <c r="BW113" s="141"/>
      <c r="BX113" s="141"/>
      <c r="BY113" s="141"/>
      <c r="BZ113" s="141"/>
      <c r="CA113" s="141"/>
      <c r="CB113" s="141"/>
      <c r="CC113" s="141"/>
      <c r="CD113" s="141"/>
      <c r="CE113" s="141"/>
      <c r="CF113" s="141"/>
      <c r="CG113" s="141"/>
      <c r="CH113" s="141"/>
      <c r="CI113" s="141"/>
      <c r="CJ113" s="141"/>
      <c r="CK113" s="141"/>
      <c r="CL113" s="141"/>
      <c r="CM113" s="141"/>
      <c r="CN113" s="141"/>
      <c r="CO113" s="141"/>
      <c r="CP113" s="141"/>
      <c r="CQ113" s="141"/>
      <c r="CR113" s="141"/>
      <c r="CS113" s="141"/>
      <c r="CT113" s="141"/>
      <c r="CU113" s="141"/>
      <c r="CV113" s="141"/>
      <c r="CW113" s="141"/>
      <c r="CX113" s="141"/>
      <c r="CY113" s="141"/>
      <c r="CZ113" s="141"/>
      <c r="DA113" s="141"/>
      <c r="DB113" s="141"/>
      <c r="DC113" s="141"/>
      <c r="DD113" s="141"/>
      <c r="DE113" s="141"/>
      <c r="DF113" s="141"/>
      <c r="DG113" s="141"/>
      <c r="DH113" s="141"/>
      <c r="DI113" s="141"/>
      <c r="DJ113" s="141"/>
      <c r="DK113" s="141"/>
      <c r="DL113" s="141"/>
      <c r="DM113" s="141"/>
      <c r="DN113" s="141"/>
      <c r="DO113" s="141"/>
      <c r="DP113" s="141"/>
      <c r="DQ113" s="141"/>
      <c r="DR113" s="141"/>
      <c r="DS113" s="141"/>
      <c r="DT113" s="141"/>
      <c r="DU113" s="141"/>
      <c r="DV113" s="141"/>
      <c r="DW113" s="141"/>
      <c r="DX113" s="141"/>
      <c r="DY113" s="141"/>
      <c r="DZ113" s="141"/>
      <c r="EA113" s="141"/>
      <c r="EB113" s="141"/>
      <c r="EC113" s="141"/>
      <c r="ED113" s="141"/>
      <c r="EE113" s="141"/>
      <c r="EF113" s="141"/>
      <c r="EG113" s="141"/>
      <c r="EH113" s="141"/>
      <c r="EI113" s="141"/>
      <c r="EJ113" s="141"/>
      <c r="EK113" s="141"/>
      <c r="EL113" s="141"/>
      <c r="EM113" s="141"/>
      <c r="EN113" s="141"/>
      <c r="EO113" s="141"/>
      <c r="EP113" s="141"/>
      <c r="EQ113" s="141"/>
      <c r="ER113" s="141"/>
      <c r="ES113" s="141"/>
    </row>
    <row r="114" spans="1:149" ht="31.5" x14ac:dyDescent="0.25">
      <c r="A114" s="37"/>
      <c r="B114" s="43"/>
      <c r="C114" s="44"/>
      <c r="D114" s="44"/>
      <c r="E114" s="123" t="s">
        <v>111</v>
      </c>
      <c r="F114" s="124">
        <v>918</v>
      </c>
      <c r="G114" s="124" t="s">
        <v>166</v>
      </c>
      <c r="H114" s="125" t="s">
        <v>159</v>
      </c>
      <c r="I114" s="126" t="s">
        <v>197</v>
      </c>
      <c r="J114" s="127" t="s">
        <v>181</v>
      </c>
      <c r="K114" s="127" t="s">
        <v>182</v>
      </c>
      <c r="L114" s="128">
        <v>43010</v>
      </c>
      <c r="M114" s="125">
        <v>200</v>
      </c>
      <c r="N114" s="129">
        <f>N115</f>
        <v>248.989</v>
      </c>
      <c r="O114" s="129">
        <f>O115</f>
        <v>191.53899999999999</v>
      </c>
      <c r="P114" s="132">
        <f t="shared" si="9"/>
        <v>76.926691540590141</v>
      </c>
      <c r="Q114" s="141"/>
      <c r="R114" s="141"/>
      <c r="S114" s="141"/>
      <c r="T114" s="141"/>
      <c r="U114" s="141"/>
      <c r="V114" s="141"/>
      <c r="W114" s="141"/>
      <c r="X114" s="141"/>
      <c r="Y114" s="141"/>
      <c r="Z114" s="141"/>
      <c r="AA114" s="141"/>
      <c r="AB114" s="141"/>
      <c r="AC114" s="141"/>
      <c r="AD114" s="141"/>
      <c r="AE114" s="141"/>
      <c r="AF114" s="141"/>
      <c r="AG114" s="141"/>
      <c r="AH114" s="141"/>
      <c r="AI114" s="141"/>
      <c r="AJ114" s="141"/>
      <c r="AK114" s="141"/>
      <c r="AL114" s="141"/>
      <c r="AM114" s="141"/>
      <c r="AN114" s="141"/>
      <c r="AO114" s="141"/>
      <c r="AP114" s="141"/>
      <c r="AQ114" s="141"/>
      <c r="AR114" s="141"/>
      <c r="AS114" s="141"/>
      <c r="AT114" s="141"/>
      <c r="AU114" s="141"/>
      <c r="AV114" s="141"/>
      <c r="AW114" s="141"/>
      <c r="AX114" s="141"/>
      <c r="AY114" s="141"/>
      <c r="AZ114" s="141"/>
      <c r="BA114" s="141"/>
      <c r="BB114" s="141"/>
      <c r="BC114" s="141"/>
      <c r="BD114" s="141"/>
      <c r="BE114" s="141"/>
      <c r="BF114" s="141"/>
      <c r="BG114" s="141"/>
      <c r="BH114" s="141"/>
      <c r="BI114" s="141"/>
      <c r="BJ114" s="141"/>
      <c r="BK114" s="141"/>
      <c r="BL114" s="141"/>
      <c r="BM114" s="141"/>
      <c r="BN114" s="141"/>
      <c r="BO114" s="141"/>
      <c r="BP114" s="141"/>
      <c r="BQ114" s="141"/>
      <c r="BR114" s="141"/>
      <c r="BS114" s="141"/>
      <c r="BT114" s="141"/>
      <c r="BU114" s="141"/>
      <c r="BV114" s="141"/>
      <c r="BW114" s="141"/>
      <c r="BX114" s="141"/>
      <c r="BY114" s="141"/>
      <c r="BZ114" s="141"/>
      <c r="CA114" s="141"/>
      <c r="CB114" s="141"/>
      <c r="CC114" s="141"/>
      <c r="CD114" s="141"/>
      <c r="CE114" s="141"/>
      <c r="CF114" s="141"/>
      <c r="CG114" s="141"/>
      <c r="CH114" s="141"/>
      <c r="CI114" s="141"/>
      <c r="CJ114" s="141"/>
      <c r="CK114" s="141"/>
      <c r="CL114" s="141"/>
      <c r="CM114" s="141"/>
      <c r="CN114" s="141"/>
      <c r="CO114" s="141"/>
      <c r="CP114" s="141"/>
      <c r="CQ114" s="141"/>
      <c r="CR114" s="141"/>
      <c r="CS114" s="141"/>
      <c r="CT114" s="141"/>
      <c r="CU114" s="141"/>
      <c r="CV114" s="141"/>
      <c r="CW114" s="141"/>
      <c r="CX114" s="141"/>
      <c r="CY114" s="141"/>
      <c r="CZ114" s="141"/>
      <c r="DA114" s="141"/>
      <c r="DB114" s="141"/>
      <c r="DC114" s="141"/>
      <c r="DD114" s="141"/>
      <c r="DE114" s="141"/>
      <c r="DF114" s="141"/>
      <c r="DG114" s="141"/>
      <c r="DH114" s="141"/>
      <c r="DI114" s="141"/>
      <c r="DJ114" s="141"/>
      <c r="DK114" s="141"/>
      <c r="DL114" s="141"/>
      <c r="DM114" s="141"/>
      <c r="DN114" s="141"/>
      <c r="DO114" s="141"/>
      <c r="DP114" s="141"/>
      <c r="DQ114" s="141"/>
      <c r="DR114" s="141"/>
      <c r="DS114" s="141"/>
      <c r="DT114" s="141"/>
      <c r="DU114" s="141"/>
      <c r="DV114" s="141"/>
      <c r="DW114" s="141"/>
      <c r="DX114" s="141"/>
      <c r="DY114" s="141"/>
      <c r="DZ114" s="141"/>
      <c r="EA114" s="141"/>
      <c r="EB114" s="141"/>
      <c r="EC114" s="141"/>
      <c r="ED114" s="141"/>
      <c r="EE114" s="141"/>
      <c r="EF114" s="141"/>
      <c r="EG114" s="141"/>
      <c r="EH114" s="141"/>
      <c r="EI114" s="141"/>
      <c r="EJ114" s="141"/>
      <c r="EK114" s="141"/>
      <c r="EL114" s="141"/>
      <c r="EM114" s="141"/>
      <c r="EN114" s="141"/>
      <c r="EO114" s="141"/>
      <c r="EP114" s="141"/>
      <c r="EQ114" s="141"/>
      <c r="ER114" s="141"/>
      <c r="ES114" s="141"/>
    </row>
    <row r="115" spans="1:149" s="134" customFormat="1" ht="32.25" customHeight="1" x14ac:dyDescent="0.25">
      <c r="B115" s="135"/>
      <c r="C115" s="136"/>
      <c r="D115" s="44"/>
      <c r="E115" s="123" t="s">
        <v>112</v>
      </c>
      <c r="F115" s="124">
        <v>918</v>
      </c>
      <c r="G115" s="124" t="s">
        <v>166</v>
      </c>
      <c r="H115" s="125" t="s">
        <v>159</v>
      </c>
      <c r="I115" s="126" t="s">
        <v>197</v>
      </c>
      <c r="J115" s="127" t="s">
        <v>181</v>
      </c>
      <c r="K115" s="127" t="s">
        <v>182</v>
      </c>
      <c r="L115" s="128">
        <v>43010</v>
      </c>
      <c r="M115" s="125">
        <v>240</v>
      </c>
      <c r="N115" s="129">
        <v>248.989</v>
      </c>
      <c r="O115" s="129">
        <v>191.53899999999999</v>
      </c>
      <c r="P115" s="129">
        <f t="shared" si="9"/>
        <v>76.926691540590141</v>
      </c>
      <c r="Q115" s="141"/>
      <c r="R115" s="141"/>
      <c r="S115" s="141"/>
      <c r="T115" s="141"/>
      <c r="U115" s="141"/>
      <c r="V115" s="141"/>
      <c r="W115" s="141"/>
      <c r="X115" s="141"/>
      <c r="Y115" s="141"/>
      <c r="Z115" s="141"/>
      <c r="AA115" s="141"/>
      <c r="AB115" s="141"/>
      <c r="AC115" s="141"/>
      <c r="AD115" s="141"/>
      <c r="AE115" s="141"/>
      <c r="AF115" s="141"/>
      <c r="AG115" s="141"/>
      <c r="AH115" s="141"/>
      <c r="AI115" s="141"/>
      <c r="AJ115" s="141"/>
      <c r="AK115" s="141"/>
      <c r="AL115" s="141"/>
      <c r="AM115" s="141"/>
      <c r="AN115" s="141"/>
      <c r="AO115" s="141"/>
      <c r="AP115" s="141"/>
      <c r="AQ115" s="141"/>
      <c r="AR115" s="141"/>
      <c r="AS115" s="141"/>
      <c r="AT115" s="141"/>
      <c r="AU115" s="141"/>
      <c r="AV115" s="141"/>
      <c r="AW115" s="141"/>
      <c r="AX115" s="141"/>
      <c r="AY115" s="141"/>
      <c r="AZ115" s="141"/>
      <c r="BA115" s="141"/>
      <c r="BB115" s="141"/>
      <c r="BC115" s="141"/>
      <c r="BD115" s="141"/>
      <c r="BE115" s="141"/>
      <c r="BF115" s="141"/>
      <c r="BG115" s="141"/>
      <c r="BH115" s="141"/>
      <c r="BI115" s="141"/>
      <c r="BJ115" s="141"/>
      <c r="BK115" s="141"/>
      <c r="BL115" s="141"/>
      <c r="BM115" s="141"/>
      <c r="BN115" s="141"/>
      <c r="BO115" s="141"/>
      <c r="BP115" s="141"/>
      <c r="BQ115" s="141"/>
      <c r="BR115" s="141"/>
      <c r="BS115" s="141"/>
      <c r="BT115" s="141"/>
      <c r="BU115" s="141"/>
      <c r="BV115" s="141"/>
      <c r="BW115" s="141"/>
      <c r="BX115" s="141"/>
      <c r="BY115" s="141"/>
      <c r="BZ115" s="141"/>
      <c r="CA115" s="141"/>
      <c r="CB115" s="141"/>
      <c r="CC115" s="141"/>
      <c r="CD115" s="141"/>
      <c r="CE115" s="141"/>
      <c r="CF115" s="141"/>
      <c r="CG115" s="141"/>
      <c r="CH115" s="141"/>
      <c r="CI115" s="141"/>
      <c r="CJ115" s="141"/>
      <c r="CK115" s="141"/>
      <c r="CL115" s="141"/>
      <c r="CM115" s="141"/>
      <c r="CN115" s="141"/>
      <c r="CO115" s="141"/>
      <c r="CP115" s="141"/>
      <c r="CQ115" s="141"/>
      <c r="CR115" s="141"/>
      <c r="CS115" s="141"/>
      <c r="CT115" s="141"/>
      <c r="CU115" s="141"/>
      <c r="CV115" s="141"/>
      <c r="CW115" s="141"/>
      <c r="CX115" s="141"/>
      <c r="CY115" s="141"/>
      <c r="CZ115" s="141"/>
      <c r="DA115" s="141"/>
      <c r="DB115" s="141"/>
      <c r="DC115" s="141"/>
      <c r="DD115" s="141"/>
      <c r="DE115" s="141"/>
      <c r="DF115" s="141"/>
      <c r="DG115" s="141"/>
      <c r="DH115" s="141"/>
      <c r="DI115" s="141"/>
      <c r="DJ115" s="141"/>
      <c r="DK115" s="141"/>
      <c r="DL115" s="141"/>
      <c r="DM115" s="141"/>
      <c r="DN115" s="141"/>
      <c r="DO115" s="141"/>
      <c r="DP115" s="141"/>
      <c r="DQ115" s="141"/>
      <c r="DR115" s="141"/>
      <c r="DS115" s="141"/>
      <c r="DT115" s="141"/>
      <c r="DU115" s="141"/>
      <c r="DV115" s="141"/>
      <c r="DW115" s="141"/>
      <c r="DX115" s="141"/>
      <c r="DY115" s="141"/>
      <c r="DZ115" s="141"/>
      <c r="EA115" s="141"/>
      <c r="EB115" s="141"/>
      <c r="EC115" s="141"/>
      <c r="ED115" s="141"/>
      <c r="EE115" s="141"/>
      <c r="EF115" s="141"/>
      <c r="EG115" s="141"/>
      <c r="EH115" s="141"/>
      <c r="EI115" s="141"/>
      <c r="EJ115" s="141"/>
      <c r="EK115" s="141"/>
      <c r="EL115" s="141"/>
      <c r="EM115" s="141"/>
      <c r="EN115" s="141"/>
      <c r="EO115" s="141"/>
      <c r="EP115" s="141"/>
      <c r="EQ115" s="141"/>
      <c r="ER115" s="141"/>
      <c r="ES115" s="141"/>
    </row>
    <row r="116" spans="1:149" s="134" customFormat="1" ht="15.75" x14ac:dyDescent="0.25">
      <c r="B116" s="135"/>
      <c r="C116" s="136"/>
      <c r="D116" s="44"/>
      <c r="E116" s="123" t="s">
        <v>120</v>
      </c>
      <c r="F116" s="124">
        <v>918</v>
      </c>
      <c r="G116" s="124" t="s">
        <v>166</v>
      </c>
      <c r="H116" s="125" t="s">
        <v>159</v>
      </c>
      <c r="I116" s="126" t="s">
        <v>197</v>
      </c>
      <c r="J116" s="127" t="s">
        <v>181</v>
      </c>
      <c r="K116" s="127" t="s">
        <v>182</v>
      </c>
      <c r="L116" s="128">
        <v>43030</v>
      </c>
      <c r="M116" s="125"/>
      <c r="N116" s="129">
        <f>N117</f>
        <v>363.06</v>
      </c>
      <c r="O116" s="129">
        <f>O117</f>
        <v>318.06</v>
      </c>
      <c r="P116" s="129">
        <f t="shared" si="9"/>
        <v>87.605354486861671</v>
      </c>
      <c r="Q116" s="141"/>
      <c r="R116" s="141"/>
      <c r="S116" s="141"/>
      <c r="T116" s="141"/>
      <c r="U116" s="141"/>
      <c r="V116" s="141"/>
      <c r="W116" s="141"/>
      <c r="X116" s="141"/>
      <c r="Y116" s="141"/>
      <c r="Z116" s="141"/>
      <c r="AA116" s="141"/>
      <c r="AB116" s="141"/>
      <c r="AC116" s="141"/>
      <c r="AD116" s="141"/>
      <c r="AE116" s="141"/>
      <c r="AF116" s="141"/>
      <c r="AG116" s="141"/>
      <c r="AH116" s="141"/>
      <c r="AI116" s="141"/>
      <c r="AJ116" s="141"/>
      <c r="AK116" s="141"/>
      <c r="AL116" s="141"/>
      <c r="AM116" s="141"/>
      <c r="AN116" s="141"/>
      <c r="AO116" s="141"/>
      <c r="AP116" s="141"/>
      <c r="AQ116" s="141"/>
      <c r="AR116" s="141"/>
      <c r="AS116" s="141"/>
      <c r="AT116" s="141"/>
      <c r="AU116" s="141"/>
      <c r="AV116" s="141"/>
      <c r="AW116" s="141"/>
      <c r="AX116" s="141"/>
      <c r="AY116" s="141"/>
      <c r="AZ116" s="141"/>
      <c r="BA116" s="141"/>
      <c r="BB116" s="141"/>
      <c r="BC116" s="141"/>
      <c r="BD116" s="141"/>
      <c r="BE116" s="141"/>
      <c r="BF116" s="141"/>
      <c r="BG116" s="141"/>
      <c r="BH116" s="141"/>
      <c r="BI116" s="141"/>
      <c r="BJ116" s="141"/>
      <c r="BK116" s="141"/>
      <c r="BL116" s="141"/>
      <c r="BM116" s="141"/>
      <c r="BN116" s="141"/>
      <c r="BO116" s="141"/>
      <c r="BP116" s="141"/>
      <c r="BQ116" s="141"/>
      <c r="BR116" s="141"/>
      <c r="BS116" s="141"/>
      <c r="BT116" s="141"/>
      <c r="BU116" s="141"/>
      <c r="BV116" s="141"/>
      <c r="BW116" s="141"/>
      <c r="BX116" s="141"/>
      <c r="BY116" s="141"/>
      <c r="BZ116" s="141"/>
      <c r="CA116" s="141"/>
      <c r="CB116" s="141"/>
      <c r="CC116" s="141"/>
      <c r="CD116" s="141"/>
      <c r="CE116" s="141"/>
      <c r="CF116" s="141"/>
      <c r="CG116" s="141"/>
      <c r="CH116" s="141"/>
      <c r="CI116" s="141"/>
      <c r="CJ116" s="141"/>
      <c r="CK116" s="141"/>
      <c r="CL116" s="141"/>
      <c r="CM116" s="141"/>
      <c r="CN116" s="141"/>
      <c r="CO116" s="141"/>
      <c r="CP116" s="141"/>
      <c r="CQ116" s="141"/>
      <c r="CR116" s="141"/>
      <c r="CS116" s="141"/>
      <c r="CT116" s="141"/>
      <c r="CU116" s="141"/>
      <c r="CV116" s="141"/>
      <c r="CW116" s="141"/>
      <c r="CX116" s="141"/>
      <c r="CY116" s="141"/>
      <c r="CZ116" s="141"/>
      <c r="DA116" s="141"/>
      <c r="DB116" s="141"/>
      <c r="DC116" s="141"/>
      <c r="DD116" s="141"/>
      <c r="DE116" s="141"/>
      <c r="DF116" s="141"/>
      <c r="DG116" s="141"/>
      <c r="DH116" s="141"/>
      <c r="DI116" s="141"/>
      <c r="DJ116" s="141"/>
      <c r="DK116" s="141"/>
      <c r="DL116" s="141"/>
      <c r="DM116" s="141"/>
      <c r="DN116" s="141"/>
      <c r="DO116" s="141"/>
      <c r="DP116" s="141"/>
      <c r="DQ116" s="141"/>
      <c r="DR116" s="141"/>
      <c r="DS116" s="141"/>
      <c r="DT116" s="141"/>
      <c r="DU116" s="141"/>
      <c r="DV116" s="141"/>
      <c r="DW116" s="141"/>
      <c r="DX116" s="141"/>
      <c r="DY116" s="141"/>
      <c r="DZ116" s="141"/>
      <c r="EA116" s="141"/>
      <c r="EB116" s="141"/>
      <c r="EC116" s="141"/>
      <c r="ED116" s="141"/>
      <c r="EE116" s="141"/>
      <c r="EF116" s="141"/>
      <c r="EG116" s="141"/>
      <c r="EH116" s="141"/>
      <c r="EI116" s="141"/>
      <c r="EJ116" s="141"/>
      <c r="EK116" s="141"/>
      <c r="EL116" s="141"/>
      <c r="EM116" s="141"/>
      <c r="EN116" s="141"/>
      <c r="EO116" s="141"/>
      <c r="EP116" s="141"/>
      <c r="EQ116" s="141"/>
      <c r="ER116" s="141"/>
      <c r="ES116" s="141"/>
    </row>
    <row r="117" spans="1:149" s="134" customFormat="1" ht="31.5" x14ac:dyDescent="0.25">
      <c r="B117" s="135"/>
      <c r="C117" s="136"/>
      <c r="D117" s="44"/>
      <c r="E117" s="123" t="s">
        <v>111</v>
      </c>
      <c r="F117" s="124">
        <v>918</v>
      </c>
      <c r="G117" s="124" t="s">
        <v>166</v>
      </c>
      <c r="H117" s="125" t="s">
        <v>159</v>
      </c>
      <c r="I117" s="126" t="s">
        <v>197</v>
      </c>
      <c r="J117" s="127" t="s">
        <v>181</v>
      </c>
      <c r="K117" s="127" t="s">
        <v>182</v>
      </c>
      <c r="L117" s="128">
        <v>43030</v>
      </c>
      <c r="M117" s="125">
        <v>200</v>
      </c>
      <c r="N117" s="129">
        <f>N118</f>
        <v>363.06</v>
      </c>
      <c r="O117" s="129">
        <f>O118</f>
        <v>318.06</v>
      </c>
      <c r="P117" s="129">
        <f t="shared" si="9"/>
        <v>87.605354486861671</v>
      </c>
      <c r="Q117" s="141"/>
      <c r="R117" s="141"/>
      <c r="S117" s="141"/>
      <c r="T117" s="141"/>
      <c r="U117" s="141"/>
      <c r="V117" s="141"/>
      <c r="W117" s="141"/>
      <c r="X117" s="141"/>
      <c r="Y117" s="141"/>
      <c r="Z117" s="141"/>
      <c r="AA117" s="141"/>
      <c r="AB117" s="141"/>
      <c r="AC117" s="141"/>
      <c r="AD117" s="141"/>
      <c r="AE117" s="141"/>
      <c r="AF117" s="141"/>
      <c r="AG117" s="141"/>
      <c r="AH117" s="141"/>
      <c r="AI117" s="141"/>
      <c r="AJ117" s="141"/>
      <c r="AK117" s="141"/>
      <c r="AL117" s="141"/>
      <c r="AM117" s="141"/>
      <c r="AN117" s="141"/>
      <c r="AO117" s="141"/>
      <c r="AP117" s="141"/>
      <c r="AQ117" s="141"/>
      <c r="AR117" s="141"/>
      <c r="AS117" s="141"/>
      <c r="AT117" s="141"/>
      <c r="AU117" s="141"/>
      <c r="AV117" s="141"/>
      <c r="AW117" s="141"/>
      <c r="AX117" s="141"/>
      <c r="AY117" s="141"/>
      <c r="AZ117" s="141"/>
      <c r="BA117" s="141"/>
      <c r="BB117" s="141"/>
      <c r="BC117" s="141"/>
      <c r="BD117" s="141"/>
      <c r="BE117" s="141"/>
      <c r="BF117" s="141"/>
      <c r="BG117" s="141"/>
      <c r="BH117" s="141"/>
      <c r="BI117" s="141"/>
      <c r="BJ117" s="141"/>
      <c r="BK117" s="141"/>
      <c r="BL117" s="141"/>
      <c r="BM117" s="141"/>
      <c r="BN117" s="141"/>
      <c r="BO117" s="141"/>
      <c r="BP117" s="141"/>
      <c r="BQ117" s="141"/>
      <c r="BR117" s="141"/>
      <c r="BS117" s="141"/>
      <c r="BT117" s="141"/>
      <c r="BU117" s="141"/>
      <c r="BV117" s="141"/>
      <c r="BW117" s="141"/>
      <c r="BX117" s="141"/>
      <c r="BY117" s="141"/>
      <c r="BZ117" s="141"/>
      <c r="CA117" s="141"/>
      <c r="CB117" s="141"/>
      <c r="CC117" s="141"/>
      <c r="CD117" s="141"/>
      <c r="CE117" s="141"/>
      <c r="CF117" s="141"/>
      <c r="CG117" s="141"/>
      <c r="CH117" s="141"/>
      <c r="CI117" s="141"/>
      <c r="CJ117" s="141"/>
      <c r="CK117" s="141"/>
      <c r="CL117" s="141"/>
      <c r="CM117" s="141"/>
      <c r="CN117" s="141"/>
      <c r="CO117" s="141"/>
      <c r="CP117" s="141"/>
      <c r="CQ117" s="141"/>
      <c r="CR117" s="141"/>
      <c r="CS117" s="141"/>
      <c r="CT117" s="141"/>
      <c r="CU117" s="141"/>
      <c r="CV117" s="141"/>
      <c r="CW117" s="141"/>
      <c r="CX117" s="141"/>
      <c r="CY117" s="141"/>
      <c r="CZ117" s="141"/>
      <c r="DA117" s="141"/>
      <c r="DB117" s="141"/>
      <c r="DC117" s="141"/>
      <c r="DD117" s="141"/>
      <c r="DE117" s="141"/>
      <c r="DF117" s="141"/>
      <c r="DG117" s="141"/>
      <c r="DH117" s="141"/>
      <c r="DI117" s="141"/>
      <c r="DJ117" s="141"/>
      <c r="DK117" s="141"/>
      <c r="DL117" s="141"/>
      <c r="DM117" s="141"/>
      <c r="DN117" s="141"/>
      <c r="DO117" s="141"/>
      <c r="DP117" s="141"/>
      <c r="DQ117" s="141"/>
      <c r="DR117" s="141"/>
      <c r="DS117" s="141"/>
      <c r="DT117" s="141"/>
      <c r="DU117" s="141"/>
      <c r="DV117" s="141"/>
      <c r="DW117" s="141"/>
      <c r="DX117" s="141"/>
      <c r="DY117" s="141"/>
      <c r="DZ117" s="141"/>
      <c r="EA117" s="141"/>
      <c r="EB117" s="141"/>
      <c r="EC117" s="141"/>
      <c r="ED117" s="141"/>
      <c r="EE117" s="141"/>
      <c r="EF117" s="141"/>
      <c r="EG117" s="141"/>
      <c r="EH117" s="141"/>
      <c r="EI117" s="141"/>
      <c r="EJ117" s="141"/>
      <c r="EK117" s="141"/>
      <c r="EL117" s="141"/>
      <c r="EM117" s="141"/>
      <c r="EN117" s="141"/>
      <c r="EO117" s="141"/>
      <c r="EP117" s="141"/>
      <c r="EQ117" s="141"/>
      <c r="ER117" s="141"/>
      <c r="ES117" s="141"/>
    </row>
    <row r="118" spans="1:149" s="134" customFormat="1" ht="31.5" customHeight="1" x14ac:dyDescent="0.25">
      <c r="B118" s="135"/>
      <c r="C118" s="136"/>
      <c r="D118" s="44"/>
      <c r="E118" s="123" t="s">
        <v>112</v>
      </c>
      <c r="F118" s="124">
        <v>918</v>
      </c>
      <c r="G118" s="124" t="s">
        <v>166</v>
      </c>
      <c r="H118" s="125" t="s">
        <v>159</v>
      </c>
      <c r="I118" s="126" t="s">
        <v>197</v>
      </c>
      <c r="J118" s="127" t="s">
        <v>181</v>
      </c>
      <c r="K118" s="127" t="s">
        <v>182</v>
      </c>
      <c r="L118" s="128">
        <v>43030</v>
      </c>
      <c r="M118" s="125">
        <v>240</v>
      </c>
      <c r="N118" s="129">
        <v>363.06</v>
      </c>
      <c r="O118" s="129">
        <v>318.06</v>
      </c>
      <c r="P118" s="129">
        <f t="shared" si="9"/>
        <v>87.605354486861671</v>
      </c>
      <c r="Q118" s="141"/>
      <c r="R118" s="141"/>
      <c r="S118" s="141"/>
      <c r="T118" s="141"/>
      <c r="U118" s="141"/>
      <c r="V118" s="141"/>
      <c r="W118" s="141"/>
      <c r="X118" s="141"/>
      <c r="Y118" s="141"/>
      <c r="Z118" s="141"/>
      <c r="AA118" s="141"/>
      <c r="AB118" s="141"/>
      <c r="AC118" s="141"/>
      <c r="AD118" s="141"/>
      <c r="AE118" s="141"/>
      <c r="AF118" s="141"/>
      <c r="AG118" s="141"/>
      <c r="AH118" s="141"/>
      <c r="AI118" s="141"/>
      <c r="AJ118" s="141"/>
      <c r="AK118" s="141"/>
      <c r="AL118" s="141"/>
      <c r="AM118" s="141"/>
      <c r="AN118" s="141"/>
      <c r="AO118" s="141"/>
      <c r="AP118" s="141"/>
      <c r="AQ118" s="141"/>
      <c r="AR118" s="141"/>
      <c r="AS118" s="141"/>
      <c r="AT118" s="141"/>
      <c r="AU118" s="141"/>
      <c r="AV118" s="141"/>
      <c r="AW118" s="141"/>
      <c r="AX118" s="141"/>
      <c r="AY118" s="141"/>
      <c r="AZ118" s="141"/>
      <c r="BA118" s="141"/>
      <c r="BB118" s="141"/>
      <c r="BC118" s="141"/>
      <c r="BD118" s="141"/>
      <c r="BE118" s="141"/>
      <c r="BF118" s="141"/>
      <c r="BG118" s="141"/>
      <c r="BH118" s="141"/>
      <c r="BI118" s="141"/>
      <c r="BJ118" s="141"/>
      <c r="BK118" s="141"/>
      <c r="BL118" s="141"/>
      <c r="BM118" s="141"/>
      <c r="BN118" s="141"/>
      <c r="BO118" s="141"/>
      <c r="BP118" s="141"/>
      <c r="BQ118" s="141"/>
      <c r="BR118" s="141"/>
      <c r="BS118" s="141"/>
      <c r="BT118" s="141"/>
      <c r="BU118" s="141"/>
      <c r="BV118" s="141"/>
      <c r="BW118" s="141"/>
      <c r="BX118" s="141"/>
      <c r="BY118" s="141"/>
      <c r="BZ118" s="141"/>
      <c r="CA118" s="141"/>
      <c r="CB118" s="141"/>
      <c r="CC118" s="141"/>
      <c r="CD118" s="141"/>
      <c r="CE118" s="141"/>
      <c r="CF118" s="141"/>
      <c r="CG118" s="141"/>
      <c r="CH118" s="141"/>
      <c r="CI118" s="141"/>
      <c r="CJ118" s="141"/>
      <c r="CK118" s="141"/>
      <c r="CL118" s="141"/>
      <c r="CM118" s="141"/>
      <c r="CN118" s="141"/>
      <c r="CO118" s="141"/>
      <c r="CP118" s="141"/>
      <c r="CQ118" s="141"/>
      <c r="CR118" s="141"/>
      <c r="CS118" s="141"/>
      <c r="CT118" s="141"/>
      <c r="CU118" s="141"/>
      <c r="CV118" s="141"/>
      <c r="CW118" s="141"/>
      <c r="CX118" s="141"/>
      <c r="CY118" s="141"/>
      <c r="CZ118" s="141"/>
      <c r="DA118" s="141"/>
      <c r="DB118" s="141"/>
      <c r="DC118" s="141"/>
      <c r="DD118" s="141"/>
      <c r="DE118" s="141"/>
      <c r="DF118" s="141"/>
      <c r="DG118" s="141"/>
      <c r="DH118" s="141"/>
      <c r="DI118" s="141"/>
      <c r="DJ118" s="141"/>
      <c r="DK118" s="141"/>
      <c r="DL118" s="141"/>
      <c r="DM118" s="141"/>
      <c r="DN118" s="141"/>
      <c r="DO118" s="141"/>
      <c r="DP118" s="141"/>
      <c r="DQ118" s="141"/>
      <c r="DR118" s="141"/>
      <c r="DS118" s="141"/>
      <c r="DT118" s="141"/>
      <c r="DU118" s="141"/>
      <c r="DV118" s="141"/>
      <c r="DW118" s="141"/>
      <c r="DX118" s="141"/>
      <c r="DY118" s="141"/>
      <c r="DZ118" s="141"/>
      <c r="EA118" s="141"/>
      <c r="EB118" s="141"/>
      <c r="EC118" s="141"/>
      <c r="ED118" s="141"/>
      <c r="EE118" s="141"/>
      <c r="EF118" s="141"/>
      <c r="EG118" s="141"/>
      <c r="EH118" s="141"/>
      <c r="EI118" s="141"/>
      <c r="EJ118" s="141"/>
      <c r="EK118" s="141"/>
      <c r="EL118" s="141"/>
      <c r="EM118" s="141"/>
      <c r="EN118" s="141"/>
      <c r="EO118" s="141"/>
      <c r="EP118" s="141"/>
      <c r="EQ118" s="141"/>
      <c r="ER118" s="141"/>
      <c r="ES118" s="141"/>
    </row>
    <row r="119" spans="1:149" ht="15.75" x14ac:dyDescent="0.25">
      <c r="A119" s="37"/>
      <c r="B119" s="43"/>
      <c r="C119" s="44"/>
      <c r="D119" s="44"/>
      <c r="E119" s="123" t="s">
        <v>226</v>
      </c>
      <c r="F119" s="124">
        <v>918</v>
      </c>
      <c r="G119" s="124" t="s">
        <v>166</v>
      </c>
      <c r="H119" s="125" t="s">
        <v>159</v>
      </c>
      <c r="I119" s="126" t="s">
        <v>197</v>
      </c>
      <c r="J119" s="127" t="s">
        <v>181</v>
      </c>
      <c r="K119" s="127" t="s">
        <v>182</v>
      </c>
      <c r="L119" s="128" t="s">
        <v>227</v>
      </c>
      <c r="M119" s="125"/>
      <c r="N119" s="129">
        <f>N120</f>
        <v>113.459</v>
      </c>
      <c r="O119" s="129">
        <f>O120</f>
        <v>112.075</v>
      </c>
      <c r="P119" s="132">
        <f t="shared" si="9"/>
        <v>98.780176098855094</v>
      </c>
      <c r="Q119" s="141"/>
      <c r="R119" s="141"/>
      <c r="S119" s="141"/>
      <c r="T119" s="141"/>
      <c r="U119" s="141"/>
      <c r="V119" s="141"/>
      <c r="W119" s="141"/>
      <c r="X119" s="141"/>
      <c r="Y119" s="141"/>
      <c r="Z119" s="141"/>
      <c r="AA119" s="141"/>
      <c r="AB119" s="141"/>
      <c r="AC119" s="141"/>
      <c r="AD119" s="141"/>
      <c r="AE119" s="141"/>
      <c r="AF119" s="141"/>
      <c r="AG119" s="141"/>
      <c r="AH119" s="141"/>
      <c r="AI119" s="141"/>
      <c r="AJ119" s="141"/>
      <c r="AK119" s="141"/>
      <c r="AL119" s="141"/>
      <c r="AM119" s="141"/>
      <c r="AN119" s="141"/>
      <c r="AO119" s="141"/>
      <c r="AP119" s="141"/>
      <c r="AQ119" s="141"/>
      <c r="AR119" s="141"/>
      <c r="AS119" s="141"/>
      <c r="AT119" s="141"/>
      <c r="AU119" s="141"/>
      <c r="AV119" s="141"/>
      <c r="AW119" s="141"/>
      <c r="AX119" s="141"/>
      <c r="AY119" s="141"/>
      <c r="AZ119" s="141"/>
      <c r="BA119" s="141"/>
      <c r="BB119" s="141"/>
      <c r="BC119" s="141"/>
      <c r="BD119" s="141"/>
      <c r="BE119" s="141"/>
      <c r="BF119" s="141"/>
      <c r="BG119" s="141"/>
      <c r="BH119" s="141"/>
      <c r="BI119" s="141"/>
      <c r="BJ119" s="141"/>
      <c r="BK119" s="141"/>
      <c r="BL119" s="141"/>
      <c r="BM119" s="141"/>
      <c r="BN119" s="141"/>
      <c r="BO119" s="141"/>
      <c r="BP119" s="141"/>
      <c r="BQ119" s="141"/>
      <c r="BR119" s="141"/>
      <c r="BS119" s="141"/>
      <c r="BT119" s="141"/>
      <c r="BU119" s="141"/>
      <c r="BV119" s="141"/>
      <c r="BW119" s="141"/>
      <c r="BX119" s="141"/>
      <c r="BY119" s="141"/>
      <c r="BZ119" s="141"/>
      <c r="CA119" s="141"/>
      <c r="CB119" s="141"/>
      <c r="CC119" s="141"/>
      <c r="CD119" s="141"/>
      <c r="CE119" s="141"/>
      <c r="CF119" s="141"/>
      <c r="CG119" s="141"/>
      <c r="CH119" s="141"/>
      <c r="CI119" s="141"/>
      <c r="CJ119" s="141"/>
      <c r="CK119" s="141"/>
      <c r="CL119" s="141"/>
      <c r="CM119" s="141"/>
      <c r="CN119" s="141"/>
      <c r="CO119" s="141"/>
      <c r="CP119" s="141"/>
      <c r="CQ119" s="141"/>
      <c r="CR119" s="141"/>
      <c r="CS119" s="141"/>
      <c r="CT119" s="141"/>
      <c r="CU119" s="141"/>
      <c r="CV119" s="141"/>
      <c r="CW119" s="141"/>
      <c r="CX119" s="141"/>
      <c r="CY119" s="141"/>
      <c r="CZ119" s="141"/>
      <c r="DA119" s="141"/>
      <c r="DB119" s="141"/>
      <c r="DC119" s="141"/>
      <c r="DD119" s="141"/>
      <c r="DE119" s="141"/>
      <c r="DF119" s="141"/>
      <c r="DG119" s="141"/>
      <c r="DH119" s="141"/>
      <c r="DI119" s="141"/>
      <c r="DJ119" s="141"/>
      <c r="DK119" s="141"/>
      <c r="DL119" s="141"/>
      <c r="DM119" s="141"/>
      <c r="DN119" s="141"/>
      <c r="DO119" s="141"/>
      <c r="DP119" s="141"/>
      <c r="DQ119" s="141"/>
      <c r="DR119" s="141"/>
      <c r="DS119" s="141"/>
      <c r="DT119" s="141"/>
      <c r="DU119" s="141"/>
      <c r="DV119" s="141"/>
      <c r="DW119" s="141"/>
      <c r="DX119" s="141"/>
      <c r="DY119" s="141"/>
      <c r="DZ119" s="141"/>
      <c r="EA119" s="141"/>
      <c r="EB119" s="141"/>
      <c r="EC119" s="141"/>
      <c r="ED119" s="141"/>
      <c r="EE119" s="141"/>
      <c r="EF119" s="141"/>
      <c r="EG119" s="141"/>
      <c r="EH119" s="141"/>
      <c r="EI119" s="141"/>
      <c r="EJ119" s="141"/>
      <c r="EK119" s="141"/>
      <c r="EL119" s="141"/>
      <c r="EM119" s="141"/>
      <c r="EN119" s="141"/>
      <c r="EO119" s="141"/>
      <c r="EP119" s="141"/>
      <c r="EQ119" s="141"/>
      <c r="ER119" s="141"/>
      <c r="ES119" s="141"/>
    </row>
    <row r="120" spans="1:149" ht="31.5" x14ac:dyDescent="0.25">
      <c r="A120" s="37"/>
      <c r="B120" s="43"/>
      <c r="C120" s="44"/>
      <c r="D120" s="44"/>
      <c r="E120" s="123" t="s">
        <v>111</v>
      </c>
      <c r="F120" s="124">
        <v>918</v>
      </c>
      <c r="G120" s="124" t="s">
        <v>166</v>
      </c>
      <c r="H120" s="125" t="s">
        <v>159</v>
      </c>
      <c r="I120" s="126" t="s">
        <v>197</v>
      </c>
      <c r="J120" s="127" t="s">
        <v>181</v>
      </c>
      <c r="K120" s="127" t="s">
        <v>182</v>
      </c>
      <c r="L120" s="128" t="s">
        <v>227</v>
      </c>
      <c r="M120" s="125">
        <v>200</v>
      </c>
      <c r="N120" s="129">
        <f>N121</f>
        <v>113.459</v>
      </c>
      <c r="O120" s="129">
        <f>O121</f>
        <v>112.075</v>
      </c>
      <c r="P120" s="129">
        <f t="shared" si="9"/>
        <v>98.780176098855094</v>
      </c>
      <c r="Q120" s="141"/>
      <c r="R120" s="141"/>
      <c r="S120" s="141"/>
      <c r="T120" s="141"/>
      <c r="U120" s="141"/>
      <c r="V120" s="141"/>
      <c r="W120" s="141"/>
      <c r="X120" s="141"/>
      <c r="Y120" s="141"/>
      <c r="Z120" s="141"/>
      <c r="AA120" s="141"/>
      <c r="AB120" s="141"/>
      <c r="AC120" s="141"/>
      <c r="AD120" s="141"/>
      <c r="AE120" s="141"/>
      <c r="AF120" s="141"/>
      <c r="AG120" s="141"/>
      <c r="AH120" s="141"/>
      <c r="AI120" s="141"/>
      <c r="AJ120" s="141"/>
      <c r="AK120" s="141"/>
      <c r="AL120" s="141"/>
      <c r="AM120" s="141"/>
      <c r="AN120" s="141"/>
      <c r="AO120" s="141"/>
      <c r="AP120" s="141"/>
      <c r="AQ120" s="141"/>
      <c r="AR120" s="141"/>
      <c r="AS120" s="141"/>
      <c r="AT120" s="141"/>
      <c r="AU120" s="141"/>
      <c r="AV120" s="141"/>
      <c r="AW120" s="141"/>
      <c r="AX120" s="141"/>
      <c r="AY120" s="141"/>
      <c r="AZ120" s="141"/>
      <c r="BA120" s="141"/>
      <c r="BB120" s="141"/>
      <c r="BC120" s="141"/>
      <c r="BD120" s="141"/>
      <c r="BE120" s="141"/>
      <c r="BF120" s="141"/>
      <c r="BG120" s="141"/>
      <c r="BH120" s="141"/>
      <c r="BI120" s="141"/>
      <c r="BJ120" s="141"/>
      <c r="BK120" s="141"/>
      <c r="BL120" s="141"/>
      <c r="BM120" s="141"/>
      <c r="BN120" s="141"/>
      <c r="BO120" s="141"/>
      <c r="BP120" s="141"/>
      <c r="BQ120" s="141"/>
      <c r="BR120" s="141"/>
      <c r="BS120" s="141"/>
      <c r="BT120" s="141"/>
      <c r="BU120" s="141"/>
      <c r="BV120" s="141"/>
      <c r="BW120" s="141"/>
      <c r="BX120" s="141"/>
      <c r="BY120" s="141"/>
      <c r="BZ120" s="141"/>
      <c r="CA120" s="141"/>
      <c r="CB120" s="141"/>
      <c r="CC120" s="141"/>
      <c r="CD120" s="141"/>
      <c r="CE120" s="141"/>
      <c r="CF120" s="141"/>
      <c r="CG120" s="141"/>
      <c r="CH120" s="141"/>
      <c r="CI120" s="141"/>
      <c r="CJ120" s="141"/>
      <c r="CK120" s="141"/>
      <c r="CL120" s="141"/>
      <c r="CM120" s="141"/>
      <c r="CN120" s="141"/>
      <c r="CO120" s="141"/>
      <c r="CP120" s="141"/>
      <c r="CQ120" s="141"/>
      <c r="CR120" s="141"/>
      <c r="CS120" s="141"/>
      <c r="CT120" s="141"/>
      <c r="CU120" s="141"/>
      <c r="CV120" s="141"/>
      <c r="CW120" s="141"/>
      <c r="CX120" s="141"/>
      <c r="CY120" s="141"/>
      <c r="CZ120" s="141"/>
      <c r="DA120" s="141"/>
      <c r="DB120" s="141"/>
      <c r="DC120" s="141"/>
      <c r="DD120" s="141"/>
      <c r="DE120" s="141"/>
      <c r="DF120" s="141"/>
      <c r="DG120" s="141"/>
      <c r="DH120" s="141"/>
      <c r="DI120" s="141"/>
      <c r="DJ120" s="141"/>
      <c r="DK120" s="141"/>
      <c r="DL120" s="141"/>
      <c r="DM120" s="141"/>
      <c r="DN120" s="141"/>
      <c r="DO120" s="141"/>
      <c r="DP120" s="141"/>
      <c r="DQ120" s="141"/>
      <c r="DR120" s="141"/>
      <c r="DS120" s="141"/>
      <c r="DT120" s="141"/>
      <c r="DU120" s="141"/>
      <c r="DV120" s="141"/>
      <c r="DW120" s="141"/>
      <c r="DX120" s="141"/>
      <c r="DY120" s="141"/>
      <c r="DZ120" s="141"/>
      <c r="EA120" s="141"/>
      <c r="EB120" s="141"/>
      <c r="EC120" s="141"/>
      <c r="ED120" s="141"/>
      <c r="EE120" s="141"/>
      <c r="EF120" s="141"/>
      <c r="EG120" s="141"/>
      <c r="EH120" s="141"/>
      <c r="EI120" s="141"/>
      <c r="EJ120" s="141"/>
      <c r="EK120" s="141"/>
      <c r="EL120" s="141"/>
      <c r="EM120" s="141"/>
      <c r="EN120" s="141"/>
      <c r="EO120" s="141"/>
      <c r="EP120" s="141"/>
      <c r="EQ120" s="141"/>
      <c r="ER120" s="141"/>
      <c r="ES120" s="141"/>
    </row>
    <row r="121" spans="1:149" s="134" customFormat="1" ht="31.5" customHeight="1" x14ac:dyDescent="0.25">
      <c r="B121" s="135"/>
      <c r="C121" s="136"/>
      <c r="D121" s="44"/>
      <c r="E121" s="123" t="s">
        <v>112</v>
      </c>
      <c r="F121" s="124">
        <v>918</v>
      </c>
      <c r="G121" s="124" t="s">
        <v>166</v>
      </c>
      <c r="H121" s="125" t="s">
        <v>159</v>
      </c>
      <c r="I121" s="126" t="s">
        <v>197</v>
      </c>
      <c r="J121" s="127" t="s">
        <v>181</v>
      </c>
      <c r="K121" s="127" t="s">
        <v>182</v>
      </c>
      <c r="L121" s="128" t="s">
        <v>227</v>
      </c>
      <c r="M121" s="125">
        <v>240</v>
      </c>
      <c r="N121" s="129">
        <v>113.459</v>
      </c>
      <c r="O121" s="129">
        <v>112.075</v>
      </c>
      <c r="P121" s="129">
        <f t="shared" si="9"/>
        <v>98.780176098855094</v>
      </c>
      <c r="Q121" s="141"/>
      <c r="R121" s="141"/>
      <c r="S121" s="141"/>
      <c r="T121" s="141"/>
      <c r="U121" s="141"/>
      <c r="V121" s="141"/>
      <c r="W121" s="141"/>
      <c r="X121" s="141"/>
      <c r="Y121" s="141"/>
      <c r="Z121" s="141"/>
      <c r="AA121" s="141"/>
      <c r="AB121" s="141"/>
      <c r="AC121" s="141"/>
      <c r="AD121" s="141"/>
      <c r="AE121" s="141"/>
      <c r="AF121" s="141"/>
      <c r="AG121" s="141"/>
      <c r="AH121" s="141"/>
      <c r="AI121" s="141"/>
      <c r="AJ121" s="141"/>
      <c r="AK121" s="141"/>
      <c r="AL121" s="141"/>
      <c r="AM121" s="141"/>
      <c r="AN121" s="141"/>
      <c r="AO121" s="141"/>
      <c r="AP121" s="141"/>
      <c r="AQ121" s="141"/>
      <c r="AR121" s="141"/>
      <c r="AS121" s="141"/>
      <c r="AT121" s="141"/>
      <c r="AU121" s="141"/>
      <c r="AV121" s="141"/>
      <c r="AW121" s="141"/>
      <c r="AX121" s="141"/>
      <c r="AY121" s="141"/>
      <c r="AZ121" s="141"/>
      <c r="BA121" s="141"/>
      <c r="BB121" s="141"/>
      <c r="BC121" s="141"/>
      <c r="BD121" s="141"/>
      <c r="BE121" s="141"/>
      <c r="BF121" s="141"/>
      <c r="BG121" s="141"/>
      <c r="BH121" s="141"/>
      <c r="BI121" s="141"/>
      <c r="BJ121" s="141"/>
      <c r="BK121" s="141"/>
      <c r="BL121" s="141"/>
      <c r="BM121" s="141"/>
      <c r="BN121" s="141"/>
      <c r="BO121" s="141"/>
      <c r="BP121" s="141"/>
      <c r="BQ121" s="141"/>
      <c r="BR121" s="141"/>
      <c r="BS121" s="141"/>
      <c r="BT121" s="141"/>
      <c r="BU121" s="141"/>
      <c r="BV121" s="141"/>
      <c r="BW121" s="141"/>
      <c r="BX121" s="141"/>
      <c r="BY121" s="141"/>
      <c r="BZ121" s="141"/>
      <c r="CA121" s="141"/>
      <c r="CB121" s="141"/>
      <c r="CC121" s="141"/>
      <c r="CD121" s="141"/>
      <c r="CE121" s="141"/>
      <c r="CF121" s="141"/>
      <c r="CG121" s="141"/>
      <c r="CH121" s="141"/>
      <c r="CI121" s="141"/>
      <c r="CJ121" s="141"/>
      <c r="CK121" s="141"/>
      <c r="CL121" s="141"/>
      <c r="CM121" s="141"/>
      <c r="CN121" s="141"/>
      <c r="CO121" s="141"/>
      <c r="CP121" s="141"/>
      <c r="CQ121" s="141"/>
      <c r="CR121" s="141"/>
      <c r="CS121" s="141"/>
      <c r="CT121" s="141"/>
      <c r="CU121" s="141"/>
      <c r="CV121" s="141"/>
      <c r="CW121" s="141"/>
      <c r="CX121" s="141"/>
      <c r="CY121" s="141"/>
      <c r="CZ121" s="141"/>
      <c r="DA121" s="141"/>
      <c r="DB121" s="141"/>
      <c r="DC121" s="141"/>
      <c r="DD121" s="141"/>
      <c r="DE121" s="141"/>
      <c r="DF121" s="141"/>
      <c r="DG121" s="141"/>
      <c r="DH121" s="141"/>
      <c r="DI121" s="141"/>
      <c r="DJ121" s="141"/>
      <c r="DK121" s="141"/>
      <c r="DL121" s="141"/>
      <c r="DM121" s="141"/>
      <c r="DN121" s="141"/>
      <c r="DO121" s="141"/>
      <c r="DP121" s="141"/>
      <c r="DQ121" s="141"/>
      <c r="DR121" s="141"/>
      <c r="DS121" s="141"/>
      <c r="DT121" s="141"/>
      <c r="DU121" s="141"/>
      <c r="DV121" s="141"/>
      <c r="DW121" s="141"/>
      <c r="DX121" s="141"/>
      <c r="DY121" s="141"/>
      <c r="DZ121" s="141"/>
      <c r="EA121" s="141"/>
      <c r="EB121" s="141"/>
      <c r="EC121" s="141"/>
      <c r="ED121" s="141"/>
      <c r="EE121" s="141"/>
      <c r="EF121" s="141"/>
      <c r="EG121" s="141"/>
      <c r="EH121" s="141"/>
      <c r="EI121" s="141"/>
      <c r="EJ121" s="141"/>
      <c r="EK121" s="141"/>
      <c r="EL121" s="141"/>
      <c r="EM121" s="141"/>
      <c r="EN121" s="141"/>
      <c r="EO121" s="141"/>
      <c r="EP121" s="141"/>
      <c r="EQ121" s="141"/>
      <c r="ER121" s="141"/>
      <c r="ES121" s="141"/>
    </row>
    <row r="122" spans="1:149" s="134" customFormat="1" ht="110.25" x14ac:dyDescent="0.25">
      <c r="B122" s="135"/>
      <c r="C122" s="136"/>
      <c r="D122" s="44"/>
      <c r="E122" s="123" t="s">
        <v>228</v>
      </c>
      <c r="F122" s="124">
        <v>918</v>
      </c>
      <c r="G122" s="124" t="s">
        <v>166</v>
      </c>
      <c r="H122" s="125" t="s">
        <v>159</v>
      </c>
      <c r="I122" s="126" t="s">
        <v>197</v>
      </c>
      <c r="J122" s="127" t="s">
        <v>181</v>
      </c>
      <c r="K122" s="127" t="s">
        <v>182</v>
      </c>
      <c r="L122" s="128" t="s">
        <v>229</v>
      </c>
      <c r="M122" s="125"/>
      <c r="N122" s="129">
        <f>N123</f>
        <v>5</v>
      </c>
      <c r="O122" s="129">
        <f>O123</f>
        <v>5</v>
      </c>
      <c r="P122" s="132">
        <f t="shared" si="9"/>
        <v>100</v>
      </c>
      <c r="Q122" s="141"/>
      <c r="R122" s="141"/>
      <c r="S122" s="141"/>
      <c r="T122" s="141"/>
      <c r="U122" s="141"/>
      <c r="V122" s="141"/>
      <c r="W122" s="141"/>
      <c r="X122" s="141"/>
      <c r="Y122" s="141"/>
      <c r="Z122" s="141"/>
      <c r="AA122" s="141"/>
      <c r="AB122" s="141"/>
      <c r="AC122" s="141"/>
      <c r="AD122" s="141"/>
      <c r="AE122" s="141"/>
      <c r="AF122" s="141"/>
      <c r="AG122" s="141"/>
      <c r="AH122" s="141"/>
      <c r="AI122" s="141"/>
      <c r="AJ122" s="141"/>
      <c r="AK122" s="141"/>
      <c r="AL122" s="141"/>
      <c r="AM122" s="141"/>
      <c r="AN122" s="141"/>
      <c r="AO122" s="141"/>
      <c r="AP122" s="141"/>
      <c r="AQ122" s="141"/>
      <c r="AR122" s="141"/>
      <c r="AS122" s="141"/>
      <c r="AT122" s="141"/>
      <c r="AU122" s="141"/>
      <c r="AV122" s="141"/>
      <c r="AW122" s="141"/>
      <c r="AX122" s="141"/>
      <c r="AY122" s="141"/>
      <c r="AZ122" s="141"/>
      <c r="BA122" s="141"/>
      <c r="BB122" s="141"/>
      <c r="BC122" s="141"/>
      <c r="BD122" s="141"/>
      <c r="BE122" s="141"/>
      <c r="BF122" s="141"/>
      <c r="BG122" s="141"/>
      <c r="BH122" s="141"/>
      <c r="BI122" s="141"/>
      <c r="BJ122" s="141"/>
      <c r="BK122" s="141"/>
      <c r="BL122" s="141"/>
      <c r="BM122" s="141"/>
      <c r="BN122" s="141"/>
      <c r="BO122" s="141"/>
      <c r="BP122" s="141"/>
      <c r="BQ122" s="141"/>
      <c r="BR122" s="141"/>
      <c r="BS122" s="141"/>
      <c r="BT122" s="141"/>
      <c r="BU122" s="141"/>
      <c r="BV122" s="141"/>
      <c r="BW122" s="141"/>
      <c r="BX122" s="141"/>
      <c r="BY122" s="141"/>
      <c r="BZ122" s="141"/>
      <c r="CA122" s="141"/>
      <c r="CB122" s="141"/>
      <c r="CC122" s="141"/>
      <c r="CD122" s="141"/>
      <c r="CE122" s="141"/>
      <c r="CF122" s="141"/>
      <c r="CG122" s="141"/>
      <c r="CH122" s="141"/>
      <c r="CI122" s="141"/>
      <c r="CJ122" s="141"/>
      <c r="CK122" s="141"/>
      <c r="CL122" s="141"/>
      <c r="CM122" s="141"/>
      <c r="CN122" s="141"/>
      <c r="CO122" s="141"/>
      <c r="CP122" s="141"/>
      <c r="CQ122" s="141"/>
      <c r="CR122" s="141"/>
      <c r="CS122" s="141"/>
      <c r="CT122" s="141"/>
      <c r="CU122" s="141"/>
      <c r="CV122" s="141"/>
      <c r="CW122" s="141"/>
      <c r="CX122" s="141"/>
      <c r="CY122" s="141"/>
      <c r="CZ122" s="141"/>
      <c r="DA122" s="141"/>
      <c r="DB122" s="141"/>
      <c r="DC122" s="141"/>
      <c r="DD122" s="141"/>
      <c r="DE122" s="141"/>
      <c r="DF122" s="141"/>
      <c r="DG122" s="141"/>
      <c r="DH122" s="141"/>
      <c r="DI122" s="141"/>
      <c r="DJ122" s="141"/>
      <c r="DK122" s="141"/>
      <c r="DL122" s="141"/>
      <c r="DM122" s="141"/>
      <c r="DN122" s="141"/>
      <c r="DO122" s="141"/>
      <c r="DP122" s="141"/>
      <c r="DQ122" s="141"/>
      <c r="DR122" s="141"/>
      <c r="DS122" s="141"/>
      <c r="DT122" s="141"/>
      <c r="DU122" s="141"/>
      <c r="DV122" s="141"/>
      <c r="DW122" s="141"/>
      <c r="DX122" s="141"/>
      <c r="DY122" s="141"/>
      <c r="DZ122" s="141"/>
      <c r="EA122" s="141"/>
      <c r="EB122" s="141"/>
      <c r="EC122" s="141"/>
      <c r="ED122" s="141"/>
      <c r="EE122" s="141"/>
      <c r="EF122" s="141"/>
      <c r="EG122" s="141"/>
      <c r="EH122" s="141"/>
      <c r="EI122" s="141"/>
      <c r="EJ122" s="141"/>
      <c r="EK122" s="141"/>
      <c r="EL122" s="141"/>
      <c r="EM122" s="141"/>
      <c r="EN122" s="141"/>
      <c r="EO122" s="141"/>
      <c r="EP122" s="141"/>
      <c r="EQ122" s="141"/>
      <c r="ER122" s="141"/>
      <c r="ES122" s="141"/>
    </row>
    <row r="123" spans="1:149" s="134" customFormat="1" ht="31.5" x14ac:dyDescent="0.25">
      <c r="B123" s="135"/>
      <c r="C123" s="136"/>
      <c r="D123" s="44"/>
      <c r="E123" s="123" t="s">
        <v>111</v>
      </c>
      <c r="F123" s="124">
        <v>918</v>
      </c>
      <c r="G123" s="124" t="s">
        <v>166</v>
      </c>
      <c r="H123" s="125" t="s">
        <v>159</v>
      </c>
      <c r="I123" s="126" t="s">
        <v>197</v>
      </c>
      <c r="J123" s="127" t="s">
        <v>181</v>
      </c>
      <c r="K123" s="127" t="s">
        <v>182</v>
      </c>
      <c r="L123" s="128" t="s">
        <v>229</v>
      </c>
      <c r="M123" s="125">
        <v>200</v>
      </c>
      <c r="N123" s="129">
        <f>N124</f>
        <v>5</v>
      </c>
      <c r="O123" s="129">
        <f>O124</f>
        <v>5</v>
      </c>
      <c r="P123" s="129">
        <f t="shared" si="9"/>
        <v>100</v>
      </c>
      <c r="Q123" s="141"/>
      <c r="R123" s="141"/>
      <c r="S123" s="141"/>
      <c r="T123" s="141"/>
      <c r="U123" s="141"/>
      <c r="V123" s="141"/>
      <c r="W123" s="141"/>
      <c r="X123" s="141"/>
      <c r="Y123" s="141"/>
      <c r="Z123" s="141"/>
      <c r="AA123" s="141"/>
      <c r="AB123" s="141"/>
      <c r="AC123" s="141"/>
      <c r="AD123" s="141"/>
      <c r="AE123" s="141"/>
      <c r="AF123" s="141"/>
      <c r="AG123" s="141"/>
      <c r="AH123" s="141"/>
      <c r="AI123" s="141"/>
      <c r="AJ123" s="141"/>
      <c r="AK123" s="141"/>
      <c r="AL123" s="141"/>
      <c r="AM123" s="141"/>
      <c r="AN123" s="141"/>
      <c r="AO123" s="141"/>
      <c r="AP123" s="141"/>
      <c r="AQ123" s="141"/>
      <c r="AR123" s="141"/>
      <c r="AS123" s="141"/>
      <c r="AT123" s="141"/>
      <c r="AU123" s="141"/>
      <c r="AV123" s="141"/>
      <c r="AW123" s="141"/>
      <c r="AX123" s="141"/>
      <c r="AY123" s="141"/>
      <c r="AZ123" s="141"/>
      <c r="BA123" s="141"/>
      <c r="BB123" s="141"/>
      <c r="BC123" s="141"/>
      <c r="BD123" s="141"/>
      <c r="BE123" s="141"/>
      <c r="BF123" s="141"/>
      <c r="BG123" s="141"/>
      <c r="BH123" s="141"/>
      <c r="BI123" s="141"/>
      <c r="BJ123" s="141"/>
      <c r="BK123" s="141"/>
      <c r="BL123" s="141"/>
      <c r="BM123" s="141"/>
      <c r="BN123" s="141"/>
      <c r="BO123" s="141"/>
      <c r="BP123" s="141"/>
      <c r="BQ123" s="141"/>
      <c r="BR123" s="141"/>
      <c r="BS123" s="141"/>
      <c r="BT123" s="141"/>
      <c r="BU123" s="141"/>
      <c r="BV123" s="141"/>
      <c r="BW123" s="141"/>
      <c r="BX123" s="141"/>
      <c r="BY123" s="141"/>
      <c r="BZ123" s="141"/>
      <c r="CA123" s="141"/>
      <c r="CB123" s="141"/>
      <c r="CC123" s="141"/>
      <c r="CD123" s="141"/>
      <c r="CE123" s="141"/>
      <c r="CF123" s="141"/>
      <c r="CG123" s="141"/>
      <c r="CH123" s="141"/>
      <c r="CI123" s="141"/>
      <c r="CJ123" s="141"/>
      <c r="CK123" s="141"/>
      <c r="CL123" s="141"/>
      <c r="CM123" s="141"/>
      <c r="CN123" s="141"/>
      <c r="CO123" s="141"/>
      <c r="CP123" s="141"/>
      <c r="CQ123" s="141"/>
      <c r="CR123" s="141"/>
      <c r="CS123" s="141"/>
      <c r="CT123" s="141"/>
      <c r="CU123" s="141"/>
      <c r="CV123" s="141"/>
      <c r="CW123" s="141"/>
      <c r="CX123" s="141"/>
      <c r="CY123" s="141"/>
      <c r="CZ123" s="141"/>
      <c r="DA123" s="141"/>
      <c r="DB123" s="141"/>
      <c r="DC123" s="141"/>
      <c r="DD123" s="141"/>
      <c r="DE123" s="141"/>
      <c r="DF123" s="141"/>
      <c r="DG123" s="141"/>
      <c r="DH123" s="141"/>
      <c r="DI123" s="141"/>
      <c r="DJ123" s="141"/>
      <c r="DK123" s="141"/>
      <c r="DL123" s="141"/>
      <c r="DM123" s="141"/>
      <c r="DN123" s="141"/>
      <c r="DO123" s="141"/>
      <c r="DP123" s="141"/>
      <c r="DQ123" s="141"/>
      <c r="DR123" s="141"/>
      <c r="DS123" s="141"/>
      <c r="DT123" s="141"/>
      <c r="DU123" s="141"/>
      <c r="DV123" s="141"/>
      <c r="DW123" s="141"/>
      <c r="DX123" s="141"/>
      <c r="DY123" s="141"/>
      <c r="DZ123" s="141"/>
      <c r="EA123" s="141"/>
      <c r="EB123" s="141"/>
      <c r="EC123" s="141"/>
      <c r="ED123" s="141"/>
      <c r="EE123" s="141"/>
      <c r="EF123" s="141"/>
      <c r="EG123" s="141"/>
      <c r="EH123" s="141"/>
      <c r="EI123" s="141"/>
      <c r="EJ123" s="141"/>
      <c r="EK123" s="141"/>
      <c r="EL123" s="141"/>
      <c r="EM123" s="141"/>
      <c r="EN123" s="141"/>
      <c r="EO123" s="141"/>
      <c r="EP123" s="141"/>
      <c r="EQ123" s="141"/>
      <c r="ER123" s="141"/>
      <c r="ES123" s="141"/>
    </row>
    <row r="124" spans="1:149" s="134" customFormat="1" ht="32.25" customHeight="1" x14ac:dyDescent="0.25">
      <c r="B124" s="135"/>
      <c r="C124" s="136"/>
      <c r="D124" s="44"/>
      <c r="E124" s="123" t="s">
        <v>112</v>
      </c>
      <c r="F124" s="124">
        <v>918</v>
      </c>
      <c r="G124" s="124" t="s">
        <v>166</v>
      </c>
      <c r="H124" s="125" t="s">
        <v>159</v>
      </c>
      <c r="I124" s="126" t="s">
        <v>197</v>
      </c>
      <c r="J124" s="127" t="s">
        <v>181</v>
      </c>
      <c r="K124" s="127" t="s">
        <v>182</v>
      </c>
      <c r="L124" s="128" t="s">
        <v>229</v>
      </c>
      <c r="M124" s="125">
        <v>240</v>
      </c>
      <c r="N124" s="129">
        <v>5</v>
      </c>
      <c r="O124" s="129">
        <v>5</v>
      </c>
      <c r="P124" s="130">
        <f t="shared" si="9"/>
        <v>100</v>
      </c>
      <c r="Q124" s="141"/>
      <c r="R124" s="141"/>
      <c r="S124" s="141"/>
      <c r="T124" s="141"/>
      <c r="U124" s="141"/>
      <c r="V124" s="141"/>
      <c r="W124" s="141"/>
      <c r="X124" s="141"/>
      <c r="Y124" s="141"/>
      <c r="Z124" s="141"/>
      <c r="AA124" s="141"/>
      <c r="AB124" s="141"/>
      <c r="AC124" s="141"/>
      <c r="AD124" s="141"/>
      <c r="AE124" s="141"/>
      <c r="AF124" s="141"/>
      <c r="AG124" s="141"/>
      <c r="AH124" s="141"/>
      <c r="AI124" s="141"/>
      <c r="AJ124" s="141"/>
      <c r="AK124" s="141"/>
      <c r="AL124" s="141"/>
      <c r="AM124" s="141"/>
      <c r="AN124" s="141"/>
      <c r="AO124" s="141"/>
      <c r="AP124" s="141"/>
      <c r="AQ124" s="141"/>
      <c r="AR124" s="141"/>
      <c r="AS124" s="141"/>
      <c r="AT124" s="141"/>
      <c r="AU124" s="141"/>
      <c r="AV124" s="141"/>
      <c r="AW124" s="141"/>
      <c r="AX124" s="141"/>
      <c r="AY124" s="141"/>
      <c r="AZ124" s="141"/>
      <c r="BA124" s="141"/>
      <c r="BB124" s="141"/>
      <c r="BC124" s="141"/>
      <c r="BD124" s="141"/>
      <c r="BE124" s="141"/>
      <c r="BF124" s="141"/>
      <c r="BG124" s="141"/>
      <c r="BH124" s="141"/>
      <c r="BI124" s="141"/>
      <c r="BJ124" s="141"/>
      <c r="BK124" s="141"/>
      <c r="BL124" s="141"/>
      <c r="BM124" s="141"/>
      <c r="BN124" s="141"/>
      <c r="BO124" s="141"/>
      <c r="BP124" s="141"/>
      <c r="BQ124" s="141"/>
      <c r="BR124" s="141"/>
      <c r="BS124" s="141"/>
      <c r="BT124" s="141"/>
      <c r="BU124" s="141"/>
      <c r="BV124" s="141"/>
      <c r="BW124" s="141"/>
      <c r="BX124" s="141"/>
      <c r="BY124" s="141"/>
      <c r="BZ124" s="141"/>
      <c r="CA124" s="141"/>
      <c r="CB124" s="141"/>
      <c r="CC124" s="141"/>
      <c r="CD124" s="141"/>
      <c r="CE124" s="141"/>
      <c r="CF124" s="141"/>
      <c r="CG124" s="141"/>
      <c r="CH124" s="141"/>
      <c r="CI124" s="141"/>
      <c r="CJ124" s="141"/>
      <c r="CK124" s="141"/>
      <c r="CL124" s="141"/>
      <c r="CM124" s="141"/>
      <c r="CN124" s="141"/>
      <c r="CO124" s="141"/>
      <c r="CP124" s="141"/>
      <c r="CQ124" s="141"/>
      <c r="CR124" s="141"/>
      <c r="CS124" s="141"/>
      <c r="CT124" s="141"/>
      <c r="CU124" s="141"/>
      <c r="CV124" s="141"/>
      <c r="CW124" s="141"/>
      <c r="CX124" s="141"/>
      <c r="CY124" s="141"/>
      <c r="CZ124" s="141"/>
      <c r="DA124" s="141"/>
      <c r="DB124" s="141"/>
      <c r="DC124" s="141"/>
      <c r="DD124" s="141"/>
      <c r="DE124" s="141"/>
      <c r="DF124" s="141"/>
      <c r="DG124" s="141"/>
      <c r="DH124" s="141"/>
      <c r="DI124" s="141"/>
      <c r="DJ124" s="141"/>
      <c r="DK124" s="141"/>
      <c r="DL124" s="141"/>
      <c r="DM124" s="141"/>
      <c r="DN124" s="141"/>
      <c r="DO124" s="141"/>
      <c r="DP124" s="141"/>
      <c r="DQ124" s="141"/>
      <c r="DR124" s="141"/>
      <c r="DS124" s="141"/>
      <c r="DT124" s="141"/>
      <c r="DU124" s="141"/>
      <c r="DV124" s="141"/>
      <c r="DW124" s="141"/>
      <c r="DX124" s="141"/>
      <c r="DY124" s="141"/>
      <c r="DZ124" s="141"/>
      <c r="EA124" s="141"/>
      <c r="EB124" s="141"/>
      <c r="EC124" s="141"/>
      <c r="ED124" s="141"/>
      <c r="EE124" s="141"/>
      <c r="EF124" s="141"/>
      <c r="EG124" s="141"/>
      <c r="EH124" s="141"/>
      <c r="EI124" s="141"/>
      <c r="EJ124" s="141"/>
      <c r="EK124" s="141"/>
      <c r="EL124" s="141"/>
      <c r="EM124" s="141"/>
      <c r="EN124" s="141"/>
      <c r="EO124" s="141"/>
      <c r="EP124" s="141"/>
      <c r="EQ124" s="141"/>
      <c r="ER124" s="141"/>
      <c r="ES124" s="141"/>
    </row>
    <row r="125" spans="1:149" s="134" customFormat="1" ht="63" x14ac:dyDescent="0.25">
      <c r="B125" s="135"/>
      <c r="C125" s="136"/>
      <c r="D125" s="44"/>
      <c r="E125" s="123" t="s">
        <v>230</v>
      </c>
      <c r="F125" s="124">
        <v>918</v>
      </c>
      <c r="G125" s="124" t="s">
        <v>166</v>
      </c>
      <c r="H125" s="125" t="s">
        <v>159</v>
      </c>
      <c r="I125" s="126" t="s">
        <v>197</v>
      </c>
      <c r="J125" s="127" t="s">
        <v>181</v>
      </c>
      <c r="K125" s="127" t="s">
        <v>182</v>
      </c>
      <c r="L125" s="128" t="s">
        <v>231</v>
      </c>
      <c r="M125" s="125"/>
      <c r="N125" s="129">
        <f>N126</f>
        <v>1</v>
      </c>
      <c r="O125" s="129">
        <f>O126</f>
        <v>0</v>
      </c>
      <c r="P125" s="132">
        <f t="shared" si="9"/>
        <v>0</v>
      </c>
      <c r="Q125" s="141"/>
      <c r="R125" s="141"/>
      <c r="S125" s="141"/>
      <c r="T125" s="141"/>
      <c r="U125" s="141"/>
      <c r="V125" s="141"/>
      <c r="W125" s="141"/>
      <c r="X125" s="141"/>
      <c r="Y125" s="141"/>
      <c r="Z125" s="141"/>
      <c r="AA125" s="141"/>
      <c r="AB125" s="141"/>
      <c r="AC125" s="141"/>
      <c r="AD125" s="141"/>
      <c r="AE125" s="141"/>
      <c r="AF125" s="141"/>
      <c r="AG125" s="141"/>
      <c r="AH125" s="141"/>
      <c r="AI125" s="141"/>
      <c r="AJ125" s="141"/>
      <c r="AK125" s="141"/>
      <c r="AL125" s="141"/>
      <c r="AM125" s="141"/>
      <c r="AN125" s="141"/>
      <c r="AO125" s="141"/>
      <c r="AP125" s="141"/>
      <c r="AQ125" s="141"/>
      <c r="AR125" s="141"/>
      <c r="AS125" s="141"/>
      <c r="AT125" s="141"/>
      <c r="AU125" s="141"/>
      <c r="AV125" s="141"/>
      <c r="AW125" s="141"/>
      <c r="AX125" s="141"/>
      <c r="AY125" s="141"/>
      <c r="AZ125" s="141"/>
      <c r="BA125" s="141"/>
      <c r="BB125" s="141"/>
      <c r="BC125" s="141"/>
      <c r="BD125" s="141"/>
      <c r="BE125" s="141"/>
      <c r="BF125" s="141"/>
      <c r="BG125" s="141"/>
      <c r="BH125" s="141"/>
      <c r="BI125" s="141"/>
      <c r="BJ125" s="141"/>
      <c r="BK125" s="141"/>
      <c r="BL125" s="141"/>
      <c r="BM125" s="141"/>
      <c r="BN125" s="141"/>
      <c r="BO125" s="141"/>
      <c r="BP125" s="141"/>
      <c r="BQ125" s="141"/>
      <c r="BR125" s="141"/>
      <c r="BS125" s="141"/>
      <c r="BT125" s="141"/>
      <c r="BU125" s="141"/>
      <c r="BV125" s="141"/>
      <c r="BW125" s="141"/>
      <c r="BX125" s="141"/>
      <c r="BY125" s="141"/>
      <c r="BZ125" s="141"/>
      <c r="CA125" s="141"/>
      <c r="CB125" s="141"/>
      <c r="CC125" s="141"/>
      <c r="CD125" s="141"/>
      <c r="CE125" s="141"/>
      <c r="CF125" s="141"/>
      <c r="CG125" s="141"/>
      <c r="CH125" s="141"/>
      <c r="CI125" s="141"/>
      <c r="CJ125" s="141"/>
      <c r="CK125" s="141"/>
      <c r="CL125" s="141"/>
      <c r="CM125" s="141"/>
      <c r="CN125" s="141"/>
      <c r="CO125" s="141"/>
      <c r="CP125" s="141"/>
      <c r="CQ125" s="141"/>
      <c r="CR125" s="141"/>
      <c r="CS125" s="141"/>
      <c r="CT125" s="141"/>
      <c r="CU125" s="141"/>
      <c r="CV125" s="141"/>
      <c r="CW125" s="141"/>
      <c r="CX125" s="141"/>
      <c r="CY125" s="141"/>
      <c r="CZ125" s="141"/>
      <c r="DA125" s="141"/>
      <c r="DB125" s="141"/>
      <c r="DC125" s="141"/>
      <c r="DD125" s="141"/>
      <c r="DE125" s="141"/>
      <c r="DF125" s="141"/>
      <c r="DG125" s="141"/>
      <c r="DH125" s="141"/>
      <c r="DI125" s="141"/>
      <c r="DJ125" s="141"/>
      <c r="DK125" s="141"/>
      <c r="DL125" s="141"/>
      <c r="DM125" s="141"/>
      <c r="DN125" s="141"/>
      <c r="DO125" s="141"/>
      <c r="DP125" s="141"/>
      <c r="DQ125" s="141"/>
      <c r="DR125" s="141"/>
      <c r="DS125" s="141"/>
      <c r="DT125" s="141"/>
      <c r="DU125" s="141"/>
      <c r="DV125" s="141"/>
      <c r="DW125" s="141"/>
      <c r="DX125" s="141"/>
      <c r="DY125" s="141"/>
      <c r="DZ125" s="141"/>
      <c r="EA125" s="141"/>
      <c r="EB125" s="141"/>
      <c r="EC125" s="141"/>
      <c r="ED125" s="141"/>
      <c r="EE125" s="141"/>
      <c r="EF125" s="141"/>
      <c r="EG125" s="141"/>
      <c r="EH125" s="141"/>
      <c r="EI125" s="141"/>
      <c r="EJ125" s="141"/>
      <c r="EK125" s="141"/>
      <c r="EL125" s="141"/>
      <c r="EM125" s="141"/>
      <c r="EN125" s="141"/>
      <c r="EO125" s="141"/>
      <c r="EP125" s="141"/>
      <c r="EQ125" s="141"/>
      <c r="ER125" s="141"/>
      <c r="ES125" s="141"/>
    </row>
    <row r="126" spans="1:149" s="134" customFormat="1" ht="31.5" x14ac:dyDescent="0.25">
      <c r="B126" s="135"/>
      <c r="C126" s="136"/>
      <c r="D126" s="44"/>
      <c r="E126" s="123" t="s">
        <v>111</v>
      </c>
      <c r="F126" s="124">
        <v>918</v>
      </c>
      <c r="G126" s="124" t="s">
        <v>166</v>
      </c>
      <c r="H126" s="125" t="s">
        <v>159</v>
      </c>
      <c r="I126" s="126" t="s">
        <v>197</v>
      </c>
      <c r="J126" s="127" t="s">
        <v>181</v>
      </c>
      <c r="K126" s="127" t="s">
        <v>182</v>
      </c>
      <c r="L126" s="128" t="s">
        <v>231</v>
      </c>
      <c r="M126" s="125">
        <v>200</v>
      </c>
      <c r="N126" s="129">
        <f>N127</f>
        <v>1</v>
      </c>
      <c r="O126" s="129">
        <f>O127</f>
        <v>0</v>
      </c>
      <c r="P126" s="132">
        <f t="shared" si="9"/>
        <v>0</v>
      </c>
      <c r="Q126" s="141"/>
      <c r="R126" s="141"/>
      <c r="S126" s="141"/>
      <c r="T126" s="141"/>
      <c r="U126" s="141"/>
      <c r="V126" s="141"/>
      <c r="W126" s="141"/>
      <c r="X126" s="141"/>
      <c r="Y126" s="141"/>
      <c r="Z126" s="141"/>
      <c r="AA126" s="141"/>
      <c r="AB126" s="141"/>
      <c r="AC126" s="141"/>
      <c r="AD126" s="141"/>
      <c r="AE126" s="141"/>
      <c r="AF126" s="141"/>
      <c r="AG126" s="141"/>
      <c r="AH126" s="141"/>
      <c r="AI126" s="141"/>
      <c r="AJ126" s="141"/>
      <c r="AK126" s="141"/>
      <c r="AL126" s="141"/>
      <c r="AM126" s="141"/>
      <c r="AN126" s="141"/>
      <c r="AO126" s="141"/>
      <c r="AP126" s="141"/>
      <c r="AQ126" s="141"/>
      <c r="AR126" s="141"/>
      <c r="AS126" s="141"/>
      <c r="AT126" s="141"/>
      <c r="AU126" s="141"/>
      <c r="AV126" s="141"/>
      <c r="AW126" s="141"/>
      <c r="AX126" s="141"/>
      <c r="AY126" s="141"/>
      <c r="AZ126" s="141"/>
      <c r="BA126" s="141"/>
      <c r="BB126" s="141"/>
      <c r="BC126" s="141"/>
      <c r="BD126" s="141"/>
      <c r="BE126" s="141"/>
      <c r="BF126" s="141"/>
      <c r="BG126" s="141"/>
      <c r="BH126" s="141"/>
      <c r="BI126" s="141"/>
      <c r="BJ126" s="141"/>
      <c r="BK126" s="141"/>
      <c r="BL126" s="141"/>
      <c r="BM126" s="141"/>
      <c r="BN126" s="141"/>
      <c r="BO126" s="141"/>
      <c r="BP126" s="141"/>
      <c r="BQ126" s="141"/>
      <c r="BR126" s="141"/>
      <c r="BS126" s="141"/>
      <c r="BT126" s="141"/>
      <c r="BU126" s="141"/>
      <c r="BV126" s="141"/>
      <c r="BW126" s="141"/>
      <c r="BX126" s="141"/>
      <c r="BY126" s="141"/>
      <c r="BZ126" s="141"/>
      <c r="CA126" s="141"/>
      <c r="CB126" s="141"/>
      <c r="CC126" s="141"/>
      <c r="CD126" s="141"/>
      <c r="CE126" s="141"/>
      <c r="CF126" s="141"/>
      <c r="CG126" s="141"/>
      <c r="CH126" s="141"/>
      <c r="CI126" s="141"/>
      <c r="CJ126" s="141"/>
      <c r="CK126" s="141"/>
      <c r="CL126" s="141"/>
      <c r="CM126" s="141"/>
      <c r="CN126" s="141"/>
      <c r="CO126" s="141"/>
      <c r="CP126" s="141"/>
      <c r="CQ126" s="141"/>
      <c r="CR126" s="141"/>
      <c r="CS126" s="141"/>
      <c r="CT126" s="141"/>
      <c r="CU126" s="141"/>
      <c r="CV126" s="141"/>
      <c r="CW126" s="141"/>
      <c r="CX126" s="141"/>
      <c r="CY126" s="141"/>
      <c r="CZ126" s="141"/>
      <c r="DA126" s="141"/>
      <c r="DB126" s="141"/>
      <c r="DC126" s="141"/>
      <c r="DD126" s="141"/>
      <c r="DE126" s="141"/>
      <c r="DF126" s="141"/>
      <c r="DG126" s="141"/>
      <c r="DH126" s="141"/>
      <c r="DI126" s="141"/>
      <c r="DJ126" s="141"/>
      <c r="DK126" s="141"/>
      <c r="DL126" s="141"/>
      <c r="DM126" s="141"/>
      <c r="DN126" s="141"/>
      <c r="DO126" s="141"/>
      <c r="DP126" s="141"/>
      <c r="DQ126" s="141"/>
      <c r="DR126" s="141"/>
      <c r="DS126" s="141"/>
      <c r="DT126" s="141"/>
      <c r="DU126" s="141"/>
      <c r="DV126" s="141"/>
      <c r="DW126" s="141"/>
      <c r="DX126" s="141"/>
      <c r="DY126" s="141"/>
      <c r="DZ126" s="141"/>
      <c r="EA126" s="141"/>
      <c r="EB126" s="141"/>
      <c r="EC126" s="141"/>
      <c r="ED126" s="141"/>
      <c r="EE126" s="141"/>
      <c r="EF126" s="141"/>
      <c r="EG126" s="141"/>
      <c r="EH126" s="141"/>
      <c r="EI126" s="141"/>
      <c r="EJ126" s="141"/>
      <c r="EK126" s="141"/>
      <c r="EL126" s="141"/>
      <c r="EM126" s="141"/>
      <c r="EN126" s="141"/>
      <c r="EO126" s="141"/>
      <c r="EP126" s="141"/>
      <c r="EQ126" s="141"/>
      <c r="ER126" s="141"/>
      <c r="ES126" s="141"/>
    </row>
    <row r="127" spans="1:149" s="134" customFormat="1" ht="31.5" customHeight="1" x14ac:dyDescent="0.25">
      <c r="B127" s="135"/>
      <c r="C127" s="136"/>
      <c r="D127" s="44"/>
      <c r="E127" s="123" t="s">
        <v>112</v>
      </c>
      <c r="F127" s="124">
        <v>918</v>
      </c>
      <c r="G127" s="124" t="s">
        <v>166</v>
      </c>
      <c r="H127" s="125" t="s">
        <v>159</v>
      </c>
      <c r="I127" s="126" t="s">
        <v>197</v>
      </c>
      <c r="J127" s="127" t="s">
        <v>181</v>
      </c>
      <c r="K127" s="127" t="s">
        <v>182</v>
      </c>
      <c r="L127" s="128" t="s">
        <v>231</v>
      </c>
      <c r="M127" s="125">
        <v>240</v>
      </c>
      <c r="N127" s="129">
        <v>1</v>
      </c>
      <c r="O127" s="129">
        <v>0</v>
      </c>
      <c r="P127" s="132">
        <f t="shared" si="9"/>
        <v>0</v>
      </c>
      <c r="Q127" s="141"/>
      <c r="R127" s="141"/>
      <c r="S127" s="141"/>
      <c r="T127" s="141"/>
      <c r="U127" s="141"/>
      <c r="V127" s="141"/>
      <c r="W127" s="141"/>
      <c r="X127" s="141"/>
      <c r="Y127" s="141"/>
      <c r="Z127" s="141"/>
      <c r="AA127" s="141"/>
      <c r="AB127" s="141"/>
      <c r="AC127" s="141"/>
      <c r="AD127" s="141"/>
      <c r="AE127" s="141"/>
      <c r="AF127" s="141"/>
      <c r="AG127" s="141"/>
      <c r="AH127" s="141"/>
      <c r="AI127" s="141"/>
      <c r="AJ127" s="141"/>
      <c r="AK127" s="141"/>
      <c r="AL127" s="141"/>
      <c r="AM127" s="141"/>
      <c r="AN127" s="141"/>
      <c r="AO127" s="141"/>
      <c r="AP127" s="141"/>
      <c r="AQ127" s="141"/>
      <c r="AR127" s="141"/>
      <c r="AS127" s="141"/>
      <c r="AT127" s="141"/>
      <c r="AU127" s="141"/>
      <c r="AV127" s="141"/>
      <c r="AW127" s="141"/>
      <c r="AX127" s="141"/>
      <c r="AY127" s="141"/>
      <c r="AZ127" s="141"/>
      <c r="BA127" s="141"/>
      <c r="BB127" s="141"/>
      <c r="BC127" s="141"/>
      <c r="BD127" s="141"/>
      <c r="BE127" s="141"/>
      <c r="BF127" s="141"/>
      <c r="BG127" s="141"/>
      <c r="BH127" s="141"/>
      <c r="BI127" s="141"/>
      <c r="BJ127" s="141"/>
      <c r="BK127" s="141"/>
      <c r="BL127" s="141"/>
      <c r="BM127" s="141"/>
      <c r="BN127" s="141"/>
      <c r="BO127" s="141"/>
      <c r="BP127" s="141"/>
      <c r="BQ127" s="141"/>
      <c r="BR127" s="141"/>
      <c r="BS127" s="141"/>
      <c r="BT127" s="141"/>
      <c r="BU127" s="141"/>
      <c r="BV127" s="141"/>
      <c r="BW127" s="141"/>
      <c r="BX127" s="141"/>
      <c r="BY127" s="141"/>
      <c r="BZ127" s="141"/>
      <c r="CA127" s="141"/>
      <c r="CB127" s="141"/>
      <c r="CC127" s="141"/>
      <c r="CD127" s="141"/>
      <c r="CE127" s="141"/>
      <c r="CF127" s="141"/>
      <c r="CG127" s="141"/>
      <c r="CH127" s="141"/>
      <c r="CI127" s="141"/>
      <c r="CJ127" s="141"/>
      <c r="CK127" s="141"/>
      <c r="CL127" s="141"/>
      <c r="CM127" s="141"/>
      <c r="CN127" s="141"/>
      <c r="CO127" s="141"/>
      <c r="CP127" s="141"/>
      <c r="CQ127" s="141"/>
      <c r="CR127" s="141"/>
      <c r="CS127" s="141"/>
      <c r="CT127" s="141"/>
      <c r="CU127" s="141"/>
      <c r="CV127" s="141"/>
      <c r="CW127" s="141"/>
      <c r="CX127" s="141"/>
      <c r="CY127" s="141"/>
      <c r="CZ127" s="141"/>
      <c r="DA127" s="141"/>
      <c r="DB127" s="141"/>
      <c r="DC127" s="141"/>
      <c r="DD127" s="141"/>
      <c r="DE127" s="141"/>
      <c r="DF127" s="141"/>
      <c r="DG127" s="141"/>
      <c r="DH127" s="141"/>
      <c r="DI127" s="141"/>
      <c r="DJ127" s="141"/>
      <c r="DK127" s="141"/>
      <c r="DL127" s="141"/>
      <c r="DM127" s="141"/>
      <c r="DN127" s="141"/>
      <c r="DO127" s="141"/>
      <c r="DP127" s="141"/>
      <c r="DQ127" s="141"/>
      <c r="DR127" s="141"/>
      <c r="DS127" s="141"/>
      <c r="DT127" s="141"/>
      <c r="DU127" s="141"/>
      <c r="DV127" s="141"/>
      <c r="DW127" s="141"/>
      <c r="DX127" s="141"/>
      <c r="DY127" s="141"/>
      <c r="DZ127" s="141"/>
      <c r="EA127" s="141"/>
      <c r="EB127" s="141"/>
      <c r="EC127" s="141"/>
      <c r="ED127" s="141"/>
      <c r="EE127" s="141"/>
      <c r="EF127" s="141"/>
      <c r="EG127" s="141"/>
      <c r="EH127" s="141"/>
      <c r="EI127" s="141"/>
      <c r="EJ127" s="141"/>
      <c r="EK127" s="141"/>
      <c r="EL127" s="141"/>
      <c r="EM127" s="141"/>
      <c r="EN127" s="141"/>
      <c r="EO127" s="141"/>
      <c r="EP127" s="141"/>
      <c r="EQ127" s="141"/>
      <c r="ER127" s="141"/>
      <c r="ES127" s="141"/>
    </row>
    <row r="128" spans="1:149" s="134" customFormat="1" ht="32.25" customHeight="1" x14ac:dyDescent="0.25">
      <c r="B128" s="135"/>
      <c r="C128" s="136"/>
      <c r="D128" s="44"/>
      <c r="E128" s="123" t="s">
        <v>121</v>
      </c>
      <c r="F128" s="124">
        <v>918</v>
      </c>
      <c r="G128" s="124" t="s">
        <v>166</v>
      </c>
      <c r="H128" s="125" t="s">
        <v>159</v>
      </c>
      <c r="I128" s="126" t="s">
        <v>197</v>
      </c>
      <c r="J128" s="127" t="s">
        <v>181</v>
      </c>
      <c r="K128" s="127" t="s">
        <v>182</v>
      </c>
      <c r="L128" s="128">
        <v>78090</v>
      </c>
      <c r="M128" s="125"/>
      <c r="N128" s="129">
        <f>N129</f>
        <v>1357.64</v>
      </c>
      <c r="O128" s="129">
        <f>O129</f>
        <v>1357.64</v>
      </c>
      <c r="P128" s="129">
        <f t="shared" si="9"/>
        <v>100</v>
      </c>
      <c r="Q128" s="141"/>
      <c r="R128" s="141"/>
      <c r="S128" s="141"/>
      <c r="T128" s="141"/>
      <c r="U128" s="141"/>
      <c r="V128" s="141"/>
      <c r="W128" s="141"/>
      <c r="X128" s="141"/>
      <c r="Y128" s="141"/>
      <c r="Z128" s="141"/>
      <c r="AA128" s="141"/>
      <c r="AB128" s="141"/>
      <c r="AC128" s="141"/>
      <c r="AD128" s="141"/>
      <c r="AE128" s="141"/>
      <c r="AF128" s="141"/>
      <c r="AG128" s="141"/>
      <c r="AH128" s="141"/>
      <c r="AI128" s="141"/>
      <c r="AJ128" s="141"/>
      <c r="AK128" s="141"/>
      <c r="AL128" s="141"/>
      <c r="AM128" s="141"/>
      <c r="AN128" s="141"/>
      <c r="AO128" s="141"/>
      <c r="AP128" s="141"/>
      <c r="AQ128" s="141"/>
      <c r="AR128" s="141"/>
      <c r="AS128" s="141"/>
      <c r="AT128" s="141"/>
      <c r="AU128" s="141"/>
      <c r="AV128" s="141"/>
      <c r="AW128" s="141"/>
      <c r="AX128" s="141"/>
      <c r="AY128" s="141"/>
      <c r="AZ128" s="141"/>
      <c r="BA128" s="141"/>
      <c r="BB128" s="141"/>
      <c r="BC128" s="141"/>
      <c r="BD128" s="141"/>
      <c r="BE128" s="141"/>
      <c r="BF128" s="141"/>
      <c r="BG128" s="141"/>
      <c r="BH128" s="141"/>
      <c r="BI128" s="141"/>
      <c r="BJ128" s="141"/>
      <c r="BK128" s="141"/>
      <c r="BL128" s="141"/>
      <c r="BM128" s="141"/>
      <c r="BN128" s="141"/>
      <c r="BO128" s="141"/>
      <c r="BP128" s="141"/>
      <c r="BQ128" s="141"/>
      <c r="BR128" s="141"/>
      <c r="BS128" s="141"/>
      <c r="BT128" s="141"/>
      <c r="BU128" s="141"/>
      <c r="BV128" s="141"/>
      <c r="BW128" s="141"/>
      <c r="BX128" s="141"/>
      <c r="BY128" s="141"/>
      <c r="BZ128" s="141"/>
      <c r="CA128" s="141"/>
      <c r="CB128" s="141"/>
      <c r="CC128" s="141"/>
      <c r="CD128" s="141"/>
      <c r="CE128" s="141"/>
      <c r="CF128" s="141"/>
      <c r="CG128" s="141"/>
      <c r="CH128" s="141"/>
      <c r="CI128" s="141"/>
      <c r="CJ128" s="141"/>
      <c r="CK128" s="141"/>
      <c r="CL128" s="141"/>
      <c r="CM128" s="141"/>
      <c r="CN128" s="141"/>
      <c r="CO128" s="141"/>
      <c r="CP128" s="141"/>
      <c r="CQ128" s="141"/>
      <c r="CR128" s="141"/>
      <c r="CS128" s="141"/>
      <c r="CT128" s="141"/>
      <c r="CU128" s="141"/>
      <c r="CV128" s="141"/>
      <c r="CW128" s="141"/>
      <c r="CX128" s="141"/>
      <c r="CY128" s="141"/>
      <c r="CZ128" s="141"/>
      <c r="DA128" s="141"/>
      <c r="DB128" s="141"/>
      <c r="DC128" s="141"/>
      <c r="DD128" s="141"/>
      <c r="DE128" s="141"/>
      <c r="DF128" s="141"/>
      <c r="DG128" s="141"/>
      <c r="DH128" s="141"/>
      <c r="DI128" s="141"/>
      <c r="DJ128" s="141"/>
      <c r="DK128" s="141"/>
      <c r="DL128" s="141"/>
      <c r="DM128" s="141"/>
      <c r="DN128" s="141"/>
      <c r="DO128" s="141"/>
      <c r="DP128" s="141"/>
      <c r="DQ128" s="141"/>
      <c r="DR128" s="141"/>
      <c r="DS128" s="141"/>
      <c r="DT128" s="141"/>
      <c r="DU128" s="141"/>
      <c r="DV128" s="141"/>
      <c r="DW128" s="141"/>
      <c r="DX128" s="141"/>
      <c r="DY128" s="141"/>
      <c r="DZ128" s="141"/>
      <c r="EA128" s="141"/>
      <c r="EB128" s="141"/>
      <c r="EC128" s="141"/>
      <c r="ED128" s="141"/>
      <c r="EE128" s="141"/>
      <c r="EF128" s="141"/>
      <c r="EG128" s="141"/>
      <c r="EH128" s="141"/>
      <c r="EI128" s="141"/>
      <c r="EJ128" s="141"/>
      <c r="EK128" s="141"/>
      <c r="EL128" s="141"/>
      <c r="EM128" s="141"/>
      <c r="EN128" s="141"/>
      <c r="EO128" s="141"/>
      <c r="EP128" s="141"/>
      <c r="EQ128" s="141"/>
      <c r="ER128" s="141"/>
      <c r="ES128" s="141"/>
    </row>
    <row r="129" spans="1:149" s="134" customFormat="1" ht="31.5" x14ac:dyDescent="0.25">
      <c r="B129" s="135"/>
      <c r="C129" s="136"/>
      <c r="D129" s="44"/>
      <c r="E129" s="123" t="s">
        <v>111</v>
      </c>
      <c r="F129" s="124">
        <v>918</v>
      </c>
      <c r="G129" s="124" t="s">
        <v>166</v>
      </c>
      <c r="H129" s="125" t="s">
        <v>159</v>
      </c>
      <c r="I129" s="126" t="s">
        <v>197</v>
      </c>
      <c r="J129" s="127" t="s">
        <v>181</v>
      </c>
      <c r="K129" s="127" t="s">
        <v>182</v>
      </c>
      <c r="L129" s="128">
        <v>78090</v>
      </c>
      <c r="M129" s="125">
        <v>200</v>
      </c>
      <c r="N129" s="129">
        <f>N130</f>
        <v>1357.64</v>
      </c>
      <c r="O129" s="129">
        <f>O130</f>
        <v>1357.64</v>
      </c>
      <c r="P129" s="129">
        <f t="shared" si="9"/>
        <v>100</v>
      </c>
      <c r="Q129" s="141"/>
      <c r="R129" s="141"/>
      <c r="S129" s="141"/>
      <c r="T129" s="141"/>
      <c r="U129" s="141"/>
      <c r="V129" s="141"/>
      <c r="W129" s="141"/>
      <c r="X129" s="141"/>
      <c r="Y129" s="141"/>
      <c r="Z129" s="141"/>
      <c r="AA129" s="141"/>
      <c r="AB129" s="141"/>
      <c r="AC129" s="141"/>
      <c r="AD129" s="141"/>
      <c r="AE129" s="141"/>
      <c r="AF129" s="141"/>
      <c r="AG129" s="141"/>
      <c r="AH129" s="141"/>
      <c r="AI129" s="141"/>
      <c r="AJ129" s="141"/>
      <c r="AK129" s="141"/>
      <c r="AL129" s="141"/>
      <c r="AM129" s="141"/>
      <c r="AN129" s="141"/>
      <c r="AO129" s="141"/>
      <c r="AP129" s="141"/>
      <c r="AQ129" s="141"/>
      <c r="AR129" s="141"/>
      <c r="AS129" s="141"/>
      <c r="AT129" s="141"/>
      <c r="AU129" s="141"/>
      <c r="AV129" s="141"/>
      <c r="AW129" s="141"/>
      <c r="AX129" s="141"/>
      <c r="AY129" s="141"/>
      <c r="AZ129" s="141"/>
      <c r="BA129" s="141"/>
      <c r="BB129" s="141"/>
      <c r="BC129" s="141"/>
      <c r="BD129" s="141"/>
      <c r="BE129" s="141"/>
      <c r="BF129" s="141"/>
      <c r="BG129" s="141"/>
      <c r="BH129" s="141"/>
      <c r="BI129" s="141"/>
      <c r="BJ129" s="141"/>
      <c r="BK129" s="141"/>
      <c r="BL129" s="141"/>
      <c r="BM129" s="141"/>
      <c r="BN129" s="141"/>
      <c r="BO129" s="141"/>
      <c r="BP129" s="141"/>
      <c r="BQ129" s="141"/>
      <c r="BR129" s="141"/>
      <c r="BS129" s="141"/>
      <c r="BT129" s="141"/>
      <c r="BU129" s="141"/>
      <c r="BV129" s="141"/>
      <c r="BW129" s="141"/>
      <c r="BX129" s="141"/>
      <c r="BY129" s="141"/>
      <c r="BZ129" s="141"/>
      <c r="CA129" s="141"/>
      <c r="CB129" s="141"/>
      <c r="CC129" s="141"/>
      <c r="CD129" s="141"/>
      <c r="CE129" s="141"/>
      <c r="CF129" s="141"/>
      <c r="CG129" s="141"/>
      <c r="CH129" s="141"/>
      <c r="CI129" s="141"/>
      <c r="CJ129" s="141"/>
      <c r="CK129" s="141"/>
      <c r="CL129" s="141"/>
      <c r="CM129" s="141"/>
      <c r="CN129" s="141"/>
      <c r="CO129" s="141"/>
      <c r="CP129" s="141"/>
      <c r="CQ129" s="141"/>
      <c r="CR129" s="141"/>
      <c r="CS129" s="141"/>
      <c r="CT129" s="141"/>
      <c r="CU129" s="141"/>
      <c r="CV129" s="141"/>
      <c r="CW129" s="141"/>
      <c r="CX129" s="141"/>
      <c r="CY129" s="141"/>
      <c r="CZ129" s="141"/>
      <c r="DA129" s="141"/>
      <c r="DB129" s="141"/>
      <c r="DC129" s="141"/>
      <c r="DD129" s="141"/>
      <c r="DE129" s="141"/>
      <c r="DF129" s="141"/>
      <c r="DG129" s="141"/>
      <c r="DH129" s="141"/>
      <c r="DI129" s="141"/>
      <c r="DJ129" s="141"/>
      <c r="DK129" s="141"/>
      <c r="DL129" s="141"/>
      <c r="DM129" s="141"/>
      <c r="DN129" s="141"/>
      <c r="DO129" s="141"/>
      <c r="DP129" s="141"/>
      <c r="DQ129" s="141"/>
      <c r="DR129" s="141"/>
      <c r="DS129" s="141"/>
      <c r="DT129" s="141"/>
      <c r="DU129" s="141"/>
      <c r="DV129" s="141"/>
      <c r="DW129" s="141"/>
      <c r="DX129" s="141"/>
      <c r="DY129" s="141"/>
      <c r="DZ129" s="141"/>
      <c r="EA129" s="141"/>
      <c r="EB129" s="141"/>
      <c r="EC129" s="141"/>
      <c r="ED129" s="141"/>
      <c r="EE129" s="141"/>
      <c r="EF129" s="141"/>
      <c r="EG129" s="141"/>
      <c r="EH129" s="141"/>
      <c r="EI129" s="141"/>
      <c r="EJ129" s="141"/>
      <c r="EK129" s="141"/>
      <c r="EL129" s="141"/>
      <c r="EM129" s="141"/>
      <c r="EN129" s="141"/>
      <c r="EO129" s="141"/>
      <c r="EP129" s="141"/>
      <c r="EQ129" s="141"/>
      <c r="ER129" s="141"/>
      <c r="ES129" s="141"/>
    </row>
    <row r="130" spans="1:149" s="134" customFormat="1" ht="31.5" customHeight="1" x14ac:dyDescent="0.25">
      <c r="B130" s="135"/>
      <c r="C130" s="136"/>
      <c r="D130" s="44"/>
      <c r="E130" s="123" t="s">
        <v>112</v>
      </c>
      <c r="F130" s="124">
        <v>918</v>
      </c>
      <c r="G130" s="124" t="s">
        <v>166</v>
      </c>
      <c r="H130" s="125" t="s">
        <v>159</v>
      </c>
      <c r="I130" s="126" t="s">
        <v>197</v>
      </c>
      <c r="J130" s="127" t="s">
        <v>181</v>
      </c>
      <c r="K130" s="127" t="s">
        <v>182</v>
      </c>
      <c r="L130" s="128">
        <v>78090</v>
      </c>
      <c r="M130" s="125">
        <v>240</v>
      </c>
      <c r="N130" s="129">
        <v>1357.64</v>
      </c>
      <c r="O130" s="129">
        <v>1357.64</v>
      </c>
      <c r="P130" s="129">
        <f t="shared" si="9"/>
        <v>100</v>
      </c>
      <c r="Q130" s="141"/>
      <c r="R130" s="141"/>
      <c r="S130" s="141"/>
      <c r="T130" s="141"/>
      <c r="U130" s="141"/>
      <c r="V130" s="141"/>
      <c r="W130" s="141"/>
      <c r="X130" s="141"/>
      <c r="Y130" s="141"/>
      <c r="Z130" s="141"/>
      <c r="AA130" s="141"/>
      <c r="AB130" s="141"/>
      <c r="AC130" s="141"/>
      <c r="AD130" s="141"/>
      <c r="AE130" s="141"/>
      <c r="AF130" s="141"/>
      <c r="AG130" s="141"/>
      <c r="AH130" s="141"/>
      <c r="AI130" s="141"/>
      <c r="AJ130" s="141"/>
      <c r="AK130" s="141"/>
      <c r="AL130" s="141"/>
      <c r="AM130" s="141"/>
      <c r="AN130" s="141"/>
      <c r="AO130" s="141"/>
      <c r="AP130" s="141"/>
      <c r="AQ130" s="141"/>
      <c r="AR130" s="141"/>
      <c r="AS130" s="141"/>
      <c r="AT130" s="141"/>
      <c r="AU130" s="141"/>
      <c r="AV130" s="141"/>
      <c r="AW130" s="141"/>
      <c r="AX130" s="141"/>
      <c r="AY130" s="141"/>
      <c r="AZ130" s="141"/>
      <c r="BA130" s="141"/>
      <c r="BB130" s="141"/>
      <c r="BC130" s="141"/>
      <c r="BD130" s="141"/>
      <c r="BE130" s="141"/>
      <c r="BF130" s="141"/>
      <c r="BG130" s="141"/>
      <c r="BH130" s="141"/>
      <c r="BI130" s="141"/>
      <c r="BJ130" s="141"/>
      <c r="BK130" s="141"/>
      <c r="BL130" s="141"/>
      <c r="BM130" s="141"/>
      <c r="BN130" s="141"/>
      <c r="BO130" s="141"/>
      <c r="BP130" s="141"/>
      <c r="BQ130" s="141"/>
      <c r="BR130" s="141"/>
      <c r="BS130" s="141"/>
      <c r="BT130" s="141"/>
      <c r="BU130" s="141"/>
      <c r="BV130" s="141"/>
      <c r="BW130" s="141"/>
      <c r="BX130" s="141"/>
      <c r="BY130" s="141"/>
      <c r="BZ130" s="141"/>
      <c r="CA130" s="141"/>
      <c r="CB130" s="141"/>
      <c r="CC130" s="141"/>
      <c r="CD130" s="141"/>
      <c r="CE130" s="141"/>
      <c r="CF130" s="141"/>
      <c r="CG130" s="141"/>
      <c r="CH130" s="141"/>
      <c r="CI130" s="141"/>
      <c r="CJ130" s="141"/>
      <c r="CK130" s="141"/>
      <c r="CL130" s="141"/>
      <c r="CM130" s="141"/>
      <c r="CN130" s="141"/>
      <c r="CO130" s="141"/>
      <c r="CP130" s="141"/>
      <c r="CQ130" s="141"/>
      <c r="CR130" s="141"/>
      <c r="CS130" s="141"/>
      <c r="CT130" s="141"/>
      <c r="CU130" s="141"/>
      <c r="CV130" s="141"/>
      <c r="CW130" s="141"/>
      <c r="CX130" s="141"/>
      <c r="CY130" s="141"/>
      <c r="CZ130" s="141"/>
      <c r="DA130" s="141"/>
      <c r="DB130" s="141"/>
      <c r="DC130" s="141"/>
      <c r="DD130" s="141"/>
      <c r="DE130" s="141"/>
      <c r="DF130" s="141"/>
      <c r="DG130" s="141"/>
      <c r="DH130" s="141"/>
      <c r="DI130" s="141"/>
      <c r="DJ130" s="141"/>
      <c r="DK130" s="141"/>
      <c r="DL130" s="141"/>
      <c r="DM130" s="141"/>
      <c r="DN130" s="141"/>
      <c r="DO130" s="141"/>
      <c r="DP130" s="141"/>
      <c r="DQ130" s="141"/>
      <c r="DR130" s="141"/>
      <c r="DS130" s="141"/>
      <c r="DT130" s="141"/>
      <c r="DU130" s="141"/>
      <c r="DV130" s="141"/>
      <c r="DW130" s="141"/>
      <c r="DX130" s="141"/>
      <c r="DY130" s="141"/>
      <c r="DZ130" s="141"/>
      <c r="EA130" s="141"/>
      <c r="EB130" s="141"/>
      <c r="EC130" s="141"/>
      <c r="ED130" s="141"/>
      <c r="EE130" s="141"/>
      <c r="EF130" s="141"/>
      <c r="EG130" s="141"/>
      <c r="EH130" s="141"/>
      <c r="EI130" s="141"/>
      <c r="EJ130" s="141"/>
      <c r="EK130" s="141"/>
      <c r="EL130" s="141"/>
      <c r="EM130" s="141"/>
      <c r="EN130" s="141"/>
      <c r="EO130" s="141"/>
      <c r="EP130" s="141"/>
      <c r="EQ130" s="141"/>
      <c r="ER130" s="141"/>
      <c r="ES130" s="141"/>
    </row>
    <row r="131" spans="1:149" s="114" customFormat="1" ht="15.75" x14ac:dyDescent="0.25">
      <c r="A131" s="53"/>
      <c r="B131" s="105"/>
      <c r="C131" s="54"/>
      <c r="D131" s="54"/>
      <c r="E131" s="123" t="s">
        <v>170</v>
      </c>
      <c r="F131" s="124">
        <v>918</v>
      </c>
      <c r="G131" s="124" t="s">
        <v>108</v>
      </c>
      <c r="H131" s="125"/>
      <c r="I131" s="126"/>
      <c r="J131" s="127"/>
      <c r="K131" s="127"/>
      <c r="L131" s="128"/>
      <c r="M131" s="125"/>
      <c r="N131" s="129">
        <f t="shared" ref="N131:O136" si="13">N132</f>
        <v>148.214</v>
      </c>
      <c r="O131" s="129">
        <f t="shared" si="13"/>
        <v>148.214</v>
      </c>
      <c r="P131" s="129">
        <f t="shared" si="9"/>
        <v>100</v>
      </c>
    </row>
    <row r="132" spans="1:149" ht="15.75" x14ac:dyDescent="0.25">
      <c r="A132" s="37">
        <v>9</v>
      </c>
      <c r="B132" s="43"/>
      <c r="C132" s="44"/>
      <c r="D132" s="44"/>
      <c r="E132" s="123" t="s">
        <v>171</v>
      </c>
      <c r="F132" s="124">
        <v>918</v>
      </c>
      <c r="G132" s="124">
        <v>10</v>
      </c>
      <c r="H132" s="125" t="s">
        <v>151</v>
      </c>
      <c r="I132" s="126" t="s">
        <v>127</v>
      </c>
      <c r="J132" s="127"/>
      <c r="K132" s="127"/>
      <c r="L132" s="128"/>
      <c r="M132" s="125"/>
      <c r="N132" s="129">
        <f t="shared" si="13"/>
        <v>148.214</v>
      </c>
      <c r="O132" s="129">
        <f t="shared" si="13"/>
        <v>148.214</v>
      </c>
      <c r="P132" s="130">
        <f t="shared" si="9"/>
        <v>100</v>
      </c>
    </row>
    <row r="133" spans="1:149" ht="49.5" customHeight="1" x14ac:dyDescent="0.25">
      <c r="A133" s="37"/>
      <c r="B133" s="43"/>
      <c r="C133" s="44"/>
      <c r="D133" s="44"/>
      <c r="E133" s="123" t="s">
        <v>196</v>
      </c>
      <c r="F133" s="124">
        <v>918</v>
      </c>
      <c r="G133" s="124" t="s">
        <v>108</v>
      </c>
      <c r="H133" s="125" t="s">
        <v>151</v>
      </c>
      <c r="I133" s="126" t="s">
        <v>197</v>
      </c>
      <c r="J133" s="127" t="s">
        <v>198</v>
      </c>
      <c r="K133" s="127"/>
      <c r="L133" s="128"/>
      <c r="M133" s="125"/>
      <c r="N133" s="129">
        <f t="shared" si="13"/>
        <v>148.214</v>
      </c>
      <c r="O133" s="129">
        <f t="shared" si="13"/>
        <v>148.214</v>
      </c>
      <c r="P133" s="132">
        <f t="shared" si="9"/>
        <v>100</v>
      </c>
    </row>
    <row r="134" spans="1:149" ht="63" customHeight="1" x14ac:dyDescent="0.25">
      <c r="A134" s="37"/>
      <c r="B134" s="43"/>
      <c r="C134" s="44"/>
      <c r="D134" s="44"/>
      <c r="E134" s="123" t="s">
        <v>199</v>
      </c>
      <c r="F134" s="124">
        <v>918</v>
      </c>
      <c r="G134" s="124" t="s">
        <v>108</v>
      </c>
      <c r="H134" s="125" t="s">
        <v>151</v>
      </c>
      <c r="I134" s="126" t="s">
        <v>197</v>
      </c>
      <c r="J134" s="127" t="s">
        <v>181</v>
      </c>
      <c r="K134" s="127" t="s">
        <v>182</v>
      </c>
      <c r="L134" s="128"/>
      <c r="M134" s="125"/>
      <c r="N134" s="129">
        <f t="shared" si="13"/>
        <v>148.214</v>
      </c>
      <c r="O134" s="129">
        <f t="shared" si="13"/>
        <v>148.214</v>
      </c>
      <c r="P134" s="132">
        <f t="shared" si="9"/>
        <v>100</v>
      </c>
    </row>
    <row r="135" spans="1:149" ht="31.5" x14ac:dyDescent="0.25">
      <c r="A135" s="37">
        <v>9</v>
      </c>
      <c r="B135" s="43"/>
      <c r="C135" s="44"/>
      <c r="D135" s="44"/>
      <c r="E135" s="123" t="s">
        <v>232</v>
      </c>
      <c r="F135" s="124">
        <v>918</v>
      </c>
      <c r="G135" s="124" t="s">
        <v>108</v>
      </c>
      <c r="H135" s="125" t="s">
        <v>151</v>
      </c>
      <c r="I135" s="126">
        <v>89</v>
      </c>
      <c r="J135" s="127">
        <v>1</v>
      </c>
      <c r="K135" s="127" t="s">
        <v>182</v>
      </c>
      <c r="L135" s="128" t="s">
        <v>233</v>
      </c>
      <c r="M135" s="125"/>
      <c r="N135" s="129">
        <f t="shared" si="13"/>
        <v>148.214</v>
      </c>
      <c r="O135" s="129">
        <f t="shared" si="13"/>
        <v>148.214</v>
      </c>
      <c r="P135" s="129">
        <f t="shared" si="9"/>
        <v>100</v>
      </c>
    </row>
    <row r="136" spans="1:149" ht="16.5" customHeight="1" x14ac:dyDescent="0.25">
      <c r="A136" s="37"/>
      <c r="B136" s="43"/>
      <c r="C136" s="44"/>
      <c r="D136" s="44"/>
      <c r="E136" s="123" t="s">
        <v>122</v>
      </c>
      <c r="F136" s="124">
        <v>918</v>
      </c>
      <c r="G136" s="124" t="s">
        <v>108</v>
      </c>
      <c r="H136" s="125" t="s">
        <v>151</v>
      </c>
      <c r="I136" s="126">
        <v>89</v>
      </c>
      <c r="J136" s="127">
        <v>1</v>
      </c>
      <c r="K136" s="127" t="s">
        <v>182</v>
      </c>
      <c r="L136" s="128" t="s">
        <v>233</v>
      </c>
      <c r="M136" s="125">
        <v>300</v>
      </c>
      <c r="N136" s="129">
        <f t="shared" si="13"/>
        <v>148.214</v>
      </c>
      <c r="O136" s="129">
        <f t="shared" si="13"/>
        <v>148.214</v>
      </c>
      <c r="P136" s="129">
        <f t="shared" si="9"/>
        <v>100</v>
      </c>
    </row>
    <row r="137" spans="1:149" ht="18" customHeight="1" x14ac:dyDescent="0.25">
      <c r="A137" s="37">
        <v>6</v>
      </c>
      <c r="B137" s="43"/>
      <c r="C137" s="44"/>
      <c r="D137" s="44"/>
      <c r="E137" s="123" t="s">
        <v>123</v>
      </c>
      <c r="F137" s="124">
        <v>918</v>
      </c>
      <c r="G137" s="124" t="s">
        <v>108</v>
      </c>
      <c r="H137" s="125" t="s">
        <v>151</v>
      </c>
      <c r="I137" s="126">
        <v>89</v>
      </c>
      <c r="J137" s="127">
        <v>1</v>
      </c>
      <c r="K137" s="127" t="s">
        <v>182</v>
      </c>
      <c r="L137" s="128" t="s">
        <v>233</v>
      </c>
      <c r="M137" s="125">
        <v>310</v>
      </c>
      <c r="N137" s="129">
        <v>148.214</v>
      </c>
      <c r="O137" s="129">
        <v>148.214</v>
      </c>
      <c r="P137" s="130">
        <f t="shared" si="9"/>
        <v>100</v>
      </c>
    </row>
    <row r="138" spans="1:149" ht="16.5" customHeight="1" x14ac:dyDescent="0.25">
      <c r="A138" s="37"/>
      <c r="B138" s="43"/>
      <c r="C138" s="44"/>
      <c r="D138" s="44"/>
      <c r="E138" s="123" t="s">
        <v>124</v>
      </c>
      <c r="F138" s="124">
        <v>918</v>
      </c>
      <c r="G138" s="124" t="s">
        <v>155</v>
      </c>
      <c r="H138" s="125"/>
      <c r="I138" s="126"/>
      <c r="J138" s="127"/>
      <c r="K138" s="127"/>
      <c r="L138" s="128"/>
      <c r="M138" s="125"/>
      <c r="N138" s="129">
        <f t="shared" ref="N138:O143" si="14">N139</f>
        <v>3.6</v>
      </c>
      <c r="O138" s="129">
        <f t="shared" si="14"/>
        <v>3.5920000000000001</v>
      </c>
      <c r="P138" s="129">
        <f t="shared" si="9"/>
        <v>99.777777777777771</v>
      </c>
    </row>
    <row r="139" spans="1:149" s="114" customFormat="1" ht="31.5" x14ac:dyDescent="0.25">
      <c r="A139" s="53"/>
      <c r="B139" s="105"/>
      <c r="C139" s="54"/>
      <c r="D139" s="54"/>
      <c r="E139" s="123" t="s">
        <v>172</v>
      </c>
      <c r="F139" s="124">
        <v>918</v>
      </c>
      <c r="G139" s="124" t="s">
        <v>155</v>
      </c>
      <c r="H139" s="125" t="s">
        <v>151</v>
      </c>
      <c r="I139" s="126"/>
      <c r="J139" s="127"/>
      <c r="K139" s="127"/>
      <c r="L139" s="128"/>
      <c r="M139" s="125"/>
      <c r="N139" s="129">
        <f t="shared" si="14"/>
        <v>3.6</v>
      </c>
      <c r="O139" s="129">
        <f t="shared" si="14"/>
        <v>3.5920000000000001</v>
      </c>
      <c r="P139" s="129">
        <f t="shared" si="9"/>
        <v>99.777777777777771</v>
      </c>
    </row>
    <row r="140" spans="1:149" ht="51.75" customHeight="1" x14ac:dyDescent="0.25">
      <c r="A140" s="37"/>
      <c r="B140" s="43"/>
      <c r="C140" s="44"/>
      <c r="D140" s="44"/>
      <c r="E140" s="123" t="s">
        <v>196</v>
      </c>
      <c r="F140" s="124">
        <v>918</v>
      </c>
      <c r="G140" s="124" t="s">
        <v>155</v>
      </c>
      <c r="H140" s="125" t="s">
        <v>151</v>
      </c>
      <c r="I140" s="126">
        <v>89</v>
      </c>
      <c r="J140" s="127">
        <v>0</v>
      </c>
      <c r="K140" s="127"/>
      <c r="L140" s="128"/>
      <c r="M140" s="125"/>
      <c r="N140" s="129">
        <f t="shared" si="14"/>
        <v>3.6</v>
      </c>
      <c r="O140" s="129">
        <f t="shared" si="14"/>
        <v>3.5920000000000001</v>
      </c>
      <c r="P140" s="129">
        <f t="shared" si="9"/>
        <v>99.777777777777771</v>
      </c>
    </row>
    <row r="141" spans="1:149" ht="64.5" customHeight="1" x14ac:dyDescent="0.25">
      <c r="A141" s="37"/>
      <c r="B141" s="43"/>
      <c r="C141" s="37"/>
      <c r="D141" s="37"/>
      <c r="E141" s="123" t="s">
        <v>199</v>
      </c>
      <c r="F141" s="124">
        <v>918</v>
      </c>
      <c r="G141" s="124" t="s">
        <v>155</v>
      </c>
      <c r="H141" s="125" t="s">
        <v>151</v>
      </c>
      <c r="I141" s="126">
        <v>89</v>
      </c>
      <c r="J141" s="127">
        <v>1</v>
      </c>
      <c r="K141" s="127" t="s">
        <v>182</v>
      </c>
      <c r="L141" s="128"/>
      <c r="M141" s="125"/>
      <c r="N141" s="129">
        <f>N142</f>
        <v>3.6</v>
      </c>
      <c r="O141" s="129">
        <f>O142</f>
        <v>3.5920000000000001</v>
      </c>
      <c r="P141" s="129">
        <f t="shared" si="9"/>
        <v>99.777777777777771</v>
      </c>
    </row>
    <row r="142" spans="1:149" ht="15.75" x14ac:dyDescent="0.25">
      <c r="A142" s="37"/>
      <c r="B142" s="43"/>
      <c r="C142" s="44"/>
      <c r="D142" s="44"/>
      <c r="E142" s="123" t="s">
        <v>234</v>
      </c>
      <c r="F142" s="124">
        <v>918</v>
      </c>
      <c r="G142" s="124" t="s">
        <v>155</v>
      </c>
      <c r="H142" s="125" t="s">
        <v>151</v>
      </c>
      <c r="I142" s="126">
        <v>89</v>
      </c>
      <c r="J142" s="127">
        <v>1</v>
      </c>
      <c r="K142" s="127" t="s">
        <v>182</v>
      </c>
      <c r="L142" s="128">
        <v>41240</v>
      </c>
      <c r="M142" s="125"/>
      <c r="N142" s="129">
        <f t="shared" si="14"/>
        <v>3.6</v>
      </c>
      <c r="O142" s="129">
        <f t="shared" si="14"/>
        <v>3.5920000000000001</v>
      </c>
      <c r="P142" s="129">
        <f t="shared" si="9"/>
        <v>99.777777777777771</v>
      </c>
    </row>
    <row r="143" spans="1:149" ht="16.5" customHeight="1" x14ac:dyDescent="0.25">
      <c r="A143" s="37"/>
      <c r="B143" s="43"/>
      <c r="C143" s="44"/>
      <c r="D143" s="44"/>
      <c r="E143" s="123" t="s">
        <v>124</v>
      </c>
      <c r="F143" s="124">
        <v>918</v>
      </c>
      <c r="G143" s="124" t="s">
        <v>155</v>
      </c>
      <c r="H143" s="125" t="s">
        <v>151</v>
      </c>
      <c r="I143" s="126">
        <v>89</v>
      </c>
      <c r="J143" s="127">
        <v>1</v>
      </c>
      <c r="K143" s="127" t="s">
        <v>182</v>
      </c>
      <c r="L143" s="128">
        <v>41240</v>
      </c>
      <c r="M143" s="125">
        <v>700</v>
      </c>
      <c r="N143" s="132">
        <f t="shared" si="14"/>
        <v>3.6</v>
      </c>
      <c r="O143" s="132">
        <f t="shared" si="14"/>
        <v>3.5920000000000001</v>
      </c>
      <c r="P143" s="129">
        <f t="shared" ref="P143:P144" si="15">O143/N143*100</f>
        <v>99.777777777777771</v>
      </c>
    </row>
    <row r="144" spans="1:149" ht="16.5" thickBot="1" x14ac:dyDescent="0.3">
      <c r="A144" s="37"/>
      <c r="B144" s="43"/>
      <c r="C144" s="44"/>
      <c r="D144" s="44"/>
      <c r="E144" s="123" t="s">
        <v>125</v>
      </c>
      <c r="F144" s="124">
        <v>918</v>
      </c>
      <c r="G144" s="148" t="s">
        <v>155</v>
      </c>
      <c r="H144" s="149" t="s">
        <v>151</v>
      </c>
      <c r="I144" s="150">
        <v>89</v>
      </c>
      <c r="J144" s="127">
        <v>1</v>
      </c>
      <c r="K144" s="127" t="s">
        <v>182</v>
      </c>
      <c r="L144" s="128">
        <v>41240</v>
      </c>
      <c r="M144" s="148" t="s">
        <v>235</v>
      </c>
      <c r="N144" s="151">
        <v>3.6</v>
      </c>
      <c r="O144" s="132">
        <v>3.5920000000000001</v>
      </c>
      <c r="P144" s="151">
        <f t="shared" si="15"/>
        <v>99.777777777777771</v>
      </c>
    </row>
    <row r="145" spans="5:16" x14ac:dyDescent="0.2">
      <c r="E145" s="152"/>
      <c r="F145" s="153"/>
      <c r="I145" s="155"/>
      <c r="J145" s="156"/>
      <c r="K145" s="156"/>
      <c r="L145" s="156"/>
      <c r="M145" s="155"/>
      <c r="O145" s="157"/>
      <c r="P145" s="157"/>
    </row>
  </sheetData>
  <mergeCells count="21">
    <mergeCell ref="D7:O7"/>
    <mergeCell ref="F1:I1"/>
    <mergeCell ref="L1:P1"/>
    <mergeCell ref="D2:I2"/>
    <mergeCell ref="J2:P2"/>
    <mergeCell ref="D3:I3"/>
    <mergeCell ref="J3:P3"/>
    <mergeCell ref="D4:I4"/>
    <mergeCell ref="J4:P4"/>
    <mergeCell ref="N5:P5"/>
    <mergeCell ref="D6:I6"/>
    <mergeCell ref="J6:P6"/>
    <mergeCell ref="D8:P8"/>
    <mergeCell ref="M9:N9"/>
    <mergeCell ref="E10:E11"/>
    <mergeCell ref="F10:F11"/>
    <mergeCell ref="G10:G11"/>
    <mergeCell ref="H10:H11"/>
    <mergeCell ref="I10:L11"/>
    <mergeCell ref="M10:M11"/>
    <mergeCell ref="N10:P10"/>
  </mergeCells>
  <conditionalFormatting sqref="E77:E78 N31:O33">
    <cfRule type="expression" dxfId="17" priority="5" stopIfTrue="1">
      <formula>$I31=""</formula>
    </cfRule>
    <cfRule type="expression" dxfId="16" priority="6" stopIfTrue="1">
      <formula>AND($K31="",$I31&lt;&gt;"")</formula>
    </cfRule>
  </conditionalFormatting>
  <conditionalFormatting sqref="A13:D13 G13:J13">
    <cfRule type="expression" dxfId="15" priority="7" stopIfTrue="1">
      <formula>$C13=""</formula>
    </cfRule>
    <cfRule type="expression" dxfId="14" priority="8" stopIfTrue="1">
      <formula>$E13&lt;&gt;""</formula>
    </cfRule>
  </conditionalFormatting>
  <conditionalFormatting sqref="A161 E156:I157 E161:F161 I158:I161">
    <cfRule type="expression" dxfId="13" priority="9" stopIfTrue="1">
      <formula>$H156=""</formula>
    </cfRule>
    <cfRule type="expression" dxfId="12" priority="10" stopIfTrue="1">
      <formula>AND($I156="",$H156&lt;&gt;"")</formula>
    </cfRule>
  </conditionalFormatting>
  <conditionalFormatting sqref="Q31:Q32">
    <cfRule type="expression" dxfId="11" priority="11" stopIfTrue="1">
      <formula>$K31=""</formula>
    </cfRule>
    <cfRule type="expression" dxfId="10" priority="12" stopIfTrue="1">
      <formula>AND($M31="",$K31&lt;&gt;"")</formula>
    </cfRule>
  </conditionalFormatting>
  <conditionalFormatting sqref="Q144">
    <cfRule type="expression" dxfId="9" priority="13" stopIfTrue="1">
      <formula>$J144=""</formula>
    </cfRule>
    <cfRule type="expression" dxfId="8" priority="14" stopIfTrue="1">
      <formula>AND($K144="",$J144&lt;&gt;"")</formula>
    </cfRule>
  </conditionalFormatting>
  <conditionalFormatting sqref="A158 E153:J154 E158:G158 J155:J158">
    <cfRule type="expression" dxfId="7" priority="15" stopIfTrue="1">
      <formula>$I153=""</formula>
    </cfRule>
    <cfRule type="expression" dxfId="6" priority="16" stopIfTrue="1">
      <formula>AND($J153="",$I153&lt;&gt;"")</formula>
    </cfRule>
  </conditionalFormatting>
  <conditionalFormatting sqref="E80">
    <cfRule type="expression" dxfId="5" priority="3" stopIfTrue="1">
      <formula>$I80=""</formula>
    </cfRule>
    <cfRule type="expression" dxfId="4" priority="4" stopIfTrue="1">
      <formula>AND($K80="",$I80&lt;&gt;"")</formula>
    </cfRule>
  </conditionalFormatting>
  <conditionalFormatting sqref="J39:M39 K40:M41">
    <cfRule type="expression" dxfId="3" priority="1" stopIfTrue="1">
      <formula>$M39=""</formula>
    </cfRule>
    <cfRule type="expression" dxfId="2" priority="2" stopIfTrue="1">
      <formula>AND($O39="",$M39&lt;&gt;"")</formula>
    </cfRule>
  </conditionalFormatting>
  <pageMargins left="0.51181102362204722" right="0" top="0" bottom="0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1"/>
  <sheetViews>
    <sheetView workbookViewId="0">
      <selection activeCell="H27" sqref="H27"/>
    </sheetView>
  </sheetViews>
  <sheetFormatPr defaultRowHeight="12.75" x14ac:dyDescent="0.2"/>
  <cols>
    <col min="1" max="1" width="0.42578125" style="160" customWidth="1"/>
    <col min="2" max="2" width="25" style="160" customWidth="1"/>
    <col min="3" max="3" width="50.28515625" style="160" customWidth="1"/>
    <col min="4" max="4" width="10.28515625" style="160" customWidth="1"/>
    <col min="5" max="5" width="9.7109375" style="160" customWidth="1"/>
    <col min="6" max="6" width="10.5703125" style="160" customWidth="1"/>
    <col min="7" max="256" width="9.140625" style="160"/>
    <col min="257" max="257" width="1.140625" style="160" customWidth="1"/>
    <col min="258" max="258" width="25.5703125" style="160" customWidth="1"/>
    <col min="259" max="259" width="67.85546875" style="160" customWidth="1"/>
    <col min="260" max="260" width="11.42578125" style="160" customWidth="1"/>
    <col min="261" max="512" width="9.140625" style="160"/>
    <col min="513" max="513" width="1.140625" style="160" customWidth="1"/>
    <col min="514" max="514" width="25.5703125" style="160" customWidth="1"/>
    <col min="515" max="515" width="67.85546875" style="160" customWidth="1"/>
    <col min="516" max="516" width="11.42578125" style="160" customWidth="1"/>
    <col min="517" max="768" width="9.140625" style="160"/>
    <col min="769" max="769" width="1.140625" style="160" customWidth="1"/>
    <col min="770" max="770" width="25.5703125" style="160" customWidth="1"/>
    <col min="771" max="771" width="67.85546875" style="160" customWidth="1"/>
    <col min="772" max="772" width="11.42578125" style="160" customWidth="1"/>
    <col min="773" max="1024" width="9.140625" style="160"/>
    <col min="1025" max="1025" width="1.140625" style="160" customWidth="1"/>
    <col min="1026" max="1026" width="25.5703125" style="160" customWidth="1"/>
    <col min="1027" max="1027" width="67.85546875" style="160" customWidth="1"/>
    <col min="1028" max="1028" width="11.42578125" style="160" customWidth="1"/>
    <col min="1029" max="1280" width="9.140625" style="160"/>
    <col min="1281" max="1281" width="1.140625" style="160" customWidth="1"/>
    <col min="1282" max="1282" width="25.5703125" style="160" customWidth="1"/>
    <col min="1283" max="1283" width="67.85546875" style="160" customWidth="1"/>
    <col min="1284" max="1284" width="11.42578125" style="160" customWidth="1"/>
    <col min="1285" max="1536" width="9.140625" style="160"/>
    <col min="1537" max="1537" width="1.140625" style="160" customWidth="1"/>
    <col min="1538" max="1538" width="25.5703125" style="160" customWidth="1"/>
    <col min="1539" max="1539" width="67.85546875" style="160" customWidth="1"/>
    <col min="1540" max="1540" width="11.42578125" style="160" customWidth="1"/>
    <col min="1541" max="1792" width="9.140625" style="160"/>
    <col min="1793" max="1793" width="1.140625" style="160" customWidth="1"/>
    <col min="1794" max="1794" width="25.5703125" style="160" customWidth="1"/>
    <col min="1795" max="1795" width="67.85546875" style="160" customWidth="1"/>
    <col min="1796" max="1796" width="11.42578125" style="160" customWidth="1"/>
    <col min="1797" max="2048" width="9.140625" style="160"/>
    <col min="2049" max="2049" width="1.140625" style="160" customWidth="1"/>
    <col min="2050" max="2050" width="25.5703125" style="160" customWidth="1"/>
    <col min="2051" max="2051" width="67.85546875" style="160" customWidth="1"/>
    <col min="2052" max="2052" width="11.42578125" style="160" customWidth="1"/>
    <col min="2053" max="2304" width="9.140625" style="160"/>
    <col min="2305" max="2305" width="1.140625" style="160" customWidth="1"/>
    <col min="2306" max="2306" width="25.5703125" style="160" customWidth="1"/>
    <col min="2307" max="2307" width="67.85546875" style="160" customWidth="1"/>
    <col min="2308" max="2308" width="11.42578125" style="160" customWidth="1"/>
    <col min="2309" max="2560" width="9.140625" style="160"/>
    <col min="2561" max="2561" width="1.140625" style="160" customWidth="1"/>
    <col min="2562" max="2562" width="25.5703125" style="160" customWidth="1"/>
    <col min="2563" max="2563" width="67.85546875" style="160" customWidth="1"/>
    <col min="2564" max="2564" width="11.42578125" style="160" customWidth="1"/>
    <col min="2565" max="2816" width="9.140625" style="160"/>
    <col min="2817" max="2817" width="1.140625" style="160" customWidth="1"/>
    <col min="2818" max="2818" width="25.5703125" style="160" customWidth="1"/>
    <col min="2819" max="2819" width="67.85546875" style="160" customWidth="1"/>
    <col min="2820" max="2820" width="11.42578125" style="160" customWidth="1"/>
    <col min="2821" max="3072" width="9.140625" style="160"/>
    <col min="3073" max="3073" width="1.140625" style="160" customWidth="1"/>
    <col min="3074" max="3074" width="25.5703125" style="160" customWidth="1"/>
    <col min="3075" max="3075" width="67.85546875" style="160" customWidth="1"/>
    <col min="3076" max="3076" width="11.42578125" style="160" customWidth="1"/>
    <col min="3077" max="3328" width="9.140625" style="160"/>
    <col min="3329" max="3329" width="1.140625" style="160" customWidth="1"/>
    <col min="3330" max="3330" width="25.5703125" style="160" customWidth="1"/>
    <col min="3331" max="3331" width="67.85546875" style="160" customWidth="1"/>
    <col min="3332" max="3332" width="11.42578125" style="160" customWidth="1"/>
    <col min="3333" max="3584" width="9.140625" style="160"/>
    <col min="3585" max="3585" width="1.140625" style="160" customWidth="1"/>
    <col min="3586" max="3586" width="25.5703125" style="160" customWidth="1"/>
    <col min="3587" max="3587" width="67.85546875" style="160" customWidth="1"/>
    <col min="3588" max="3588" width="11.42578125" style="160" customWidth="1"/>
    <col min="3589" max="3840" width="9.140625" style="160"/>
    <col min="3841" max="3841" width="1.140625" style="160" customWidth="1"/>
    <col min="3842" max="3842" width="25.5703125" style="160" customWidth="1"/>
    <col min="3843" max="3843" width="67.85546875" style="160" customWidth="1"/>
    <col min="3844" max="3844" width="11.42578125" style="160" customWidth="1"/>
    <col min="3845" max="4096" width="9.140625" style="160"/>
    <col min="4097" max="4097" width="1.140625" style="160" customWidth="1"/>
    <col min="4098" max="4098" width="25.5703125" style="160" customWidth="1"/>
    <col min="4099" max="4099" width="67.85546875" style="160" customWidth="1"/>
    <col min="4100" max="4100" width="11.42578125" style="160" customWidth="1"/>
    <col min="4101" max="4352" width="9.140625" style="160"/>
    <col min="4353" max="4353" width="1.140625" style="160" customWidth="1"/>
    <col min="4354" max="4354" width="25.5703125" style="160" customWidth="1"/>
    <col min="4355" max="4355" width="67.85546875" style="160" customWidth="1"/>
    <col min="4356" max="4356" width="11.42578125" style="160" customWidth="1"/>
    <col min="4357" max="4608" width="9.140625" style="160"/>
    <col min="4609" max="4609" width="1.140625" style="160" customWidth="1"/>
    <col min="4610" max="4610" width="25.5703125" style="160" customWidth="1"/>
    <col min="4611" max="4611" width="67.85546875" style="160" customWidth="1"/>
    <col min="4612" max="4612" width="11.42578125" style="160" customWidth="1"/>
    <col min="4613" max="4864" width="9.140625" style="160"/>
    <col min="4865" max="4865" width="1.140625" style="160" customWidth="1"/>
    <col min="4866" max="4866" width="25.5703125" style="160" customWidth="1"/>
    <col min="4867" max="4867" width="67.85546875" style="160" customWidth="1"/>
    <col min="4868" max="4868" width="11.42578125" style="160" customWidth="1"/>
    <col min="4869" max="5120" width="9.140625" style="160"/>
    <col min="5121" max="5121" width="1.140625" style="160" customWidth="1"/>
    <col min="5122" max="5122" width="25.5703125" style="160" customWidth="1"/>
    <col min="5123" max="5123" width="67.85546875" style="160" customWidth="1"/>
    <col min="5124" max="5124" width="11.42578125" style="160" customWidth="1"/>
    <col min="5125" max="5376" width="9.140625" style="160"/>
    <col min="5377" max="5377" width="1.140625" style="160" customWidth="1"/>
    <col min="5378" max="5378" width="25.5703125" style="160" customWidth="1"/>
    <col min="5379" max="5379" width="67.85546875" style="160" customWidth="1"/>
    <col min="5380" max="5380" width="11.42578125" style="160" customWidth="1"/>
    <col min="5381" max="5632" width="9.140625" style="160"/>
    <col min="5633" max="5633" width="1.140625" style="160" customWidth="1"/>
    <col min="5634" max="5634" width="25.5703125" style="160" customWidth="1"/>
    <col min="5635" max="5635" width="67.85546875" style="160" customWidth="1"/>
    <col min="5636" max="5636" width="11.42578125" style="160" customWidth="1"/>
    <col min="5637" max="5888" width="9.140625" style="160"/>
    <col min="5889" max="5889" width="1.140625" style="160" customWidth="1"/>
    <col min="5890" max="5890" width="25.5703125" style="160" customWidth="1"/>
    <col min="5891" max="5891" width="67.85546875" style="160" customWidth="1"/>
    <col min="5892" max="5892" width="11.42578125" style="160" customWidth="1"/>
    <col min="5893" max="6144" width="9.140625" style="160"/>
    <col min="6145" max="6145" width="1.140625" style="160" customWidth="1"/>
    <col min="6146" max="6146" width="25.5703125" style="160" customWidth="1"/>
    <col min="6147" max="6147" width="67.85546875" style="160" customWidth="1"/>
    <col min="6148" max="6148" width="11.42578125" style="160" customWidth="1"/>
    <col min="6149" max="6400" width="9.140625" style="160"/>
    <col min="6401" max="6401" width="1.140625" style="160" customWidth="1"/>
    <col min="6402" max="6402" width="25.5703125" style="160" customWidth="1"/>
    <col min="6403" max="6403" width="67.85546875" style="160" customWidth="1"/>
    <col min="6404" max="6404" width="11.42578125" style="160" customWidth="1"/>
    <col min="6405" max="6656" width="9.140625" style="160"/>
    <col min="6657" max="6657" width="1.140625" style="160" customWidth="1"/>
    <col min="6658" max="6658" width="25.5703125" style="160" customWidth="1"/>
    <col min="6659" max="6659" width="67.85546875" style="160" customWidth="1"/>
    <col min="6660" max="6660" width="11.42578125" style="160" customWidth="1"/>
    <col min="6661" max="6912" width="9.140625" style="160"/>
    <col min="6913" max="6913" width="1.140625" style="160" customWidth="1"/>
    <col min="6914" max="6914" width="25.5703125" style="160" customWidth="1"/>
    <col min="6915" max="6915" width="67.85546875" style="160" customWidth="1"/>
    <col min="6916" max="6916" width="11.42578125" style="160" customWidth="1"/>
    <col min="6917" max="7168" width="9.140625" style="160"/>
    <col min="7169" max="7169" width="1.140625" style="160" customWidth="1"/>
    <col min="7170" max="7170" width="25.5703125" style="160" customWidth="1"/>
    <col min="7171" max="7171" width="67.85546875" style="160" customWidth="1"/>
    <col min="7172" max="7172" width="11.42578125" style="160" customWidth="1"/>
    <col min="7173" max="7424" width="9.140625" style="160"/>
    <col min="7425" max="7425" width="1.140625" style="160" customWidth="1"/>
    <col min="7426" max="7426" width="25.5703125" style="160" customWidth="1"/>
    <col min="7427" max="7427" width="67.85546875" style="160" customWidth="1"/>
    <col min="7428" max="7428" width="11.42578125" style="160" customWidth="1"/>
    <col min="7429" max="7680" width="9.140625" style="160"/>
    <col min="7681" max="7681" width="1.140625" style="160" customWidth="1"/>
    <col min="7682" max="7682" width="25.5703125" style="160" customWidth="1"/>
    <col min="7683" max="7683" width="67.85546875" style="160" customWidth="1"/>
    <col min="7684" max="7684" width="11.42578125" style="160" customWidth="1"/>
    <col min="7685" max="7936" width="9.140625" style="160"/>
    <col min="7937" max="7937" width="1.140625" style="160" customWidth="1"/>
    <col min="7938" max="7938" width="25.5703125" style="160" customWidth="1"/>
    <col min="7939" max="7939" width="67.85546875" style="160" customWidth="1"/>
    <col min="7940" max="7940" width="11.42578125" style="160" customWidth="1"/>
    <col min="7941" max="8192" width="9.140625" style="160"/>
    <col min="8193" max="8193" width="1.140625" style="160" customWidth="1"/>
    <col min="8194" max="8194" width="25.5703125" style="160" customWidth="1"/>
    <col min="8195" max="8195" width="67.85546875" style="160" customWidth="1"/>
    <col min="8196" max="8196" width="11.42578125" style="160" customWidth="1"/>
    <col min="8197" max="8448" width="9.140625" style="160"/>
    <col min="8449" max="8449" width="1.140625" style="160" customWidth="1"/>
    <col min="8450" max="8450" width="25.5703125" style="160" customWidth="1"/>
    <col min="8451" max="8451" width="67.85546875" style="160" customWidth="1"/>
    <col min="8452" max="8452" width="11.42578125" style="160" customWidth="1"/>
    <col min="8453" max="8704" width="9.140625" style="160"/>
    <col min="8705" max="8705" width="1.140625" style="160" customWidth="1"/>
    <col min="8706" max="8706" width="25.5703125" style="160" customWidth="1"/>
    <col min="8707" max="8707" width="67.85546875" style="160" customWidth="1"/>
    <col min="8708" max="8708" width="11.42578125" style="160" customWidth="1"/>
    <col min="8709" max="8960" width="9.140625" style="160"/>
    <col min="8961" max="8961" width="1.140625" style="160" customWidth="1"/>
    <col min="8962" max="8962" width="25.5703125" style="160" customWidth="1"/>
    <col min="8963" max="8963" width="67.85546875" style="160" customWidth="1"/>
    <col min="8964" max="8964" width="11.42578125" style="160" customWidth="1"/>
    <col min="8965" max="9216" width="9.140625" style="160"/>
    <col min="9217" max="9217" width="1.140625" style="160" customWidth="1"/>
    <col min="9218" max="9218" width="25.5703125" style="160" customWidth="1"/>
    <col min="9219" max="9219" width="67.85546875" style="160" customWidth="1"/>
    <col min="9220" max="9220" width="11.42578125" style="160" customWidth="1"/>
    <col min="9221" max="9472" width="9.140625" style="160"/>
    <col min="9473" max="9473" width="1.140625" style="160" customWidth="1"/>
    <col min="9474" max="9474" width="25.5703125" style="160" customWidth="1"/>
    <col min="9475" max="9475" width="67.85546875" style="160" customWidth="1"/>
    <col min="9476" max="9476" width="11.42578125" style="160" customWidth="1"/>
    <col min="9477" max="9728" width="9.140625" style="160"/>
    <col min="9729" max="9729" width="1.140625" style="160" customWidth="1"/>
    <col min="9730" max="9730" width="25.5703125" style="160" customWidth="1"/>
    <col min="9731" max="9731" width="67.85546875" style="160" customWidth="1"/>
    <col min="9732" max="9732" width="11.42578125" style="160" customWidth="1"/>
    <col min="9733" max="9984" width="9.140625" style="160"/>
    <col min="9985" max="9985" width="1.140625" style="160" customWidth="1"/>
    <col min="9986" max="9986" width="25.5703125" style="160" customWidth="1"/>
    <col min="9987" max="9987" width="67.85546875" style="160" customWidth="1"/>
    <col min="9988" max="9988" width="11.42578125" style="160" customWidth="1"/>
    <col min="9989" max="10240" width="9.140625" style="160"/>
    <col min="10241" max="10241" width="1.140625" style="160" customWidth="1"/>
    <col min="10242" max="10242" width="25.5703125" style="160" customWidth="1"/>
    <col min="10243" max="10243" width="67.85546875" style="160" customWidth="1"/>
    <col min="10244" max="10244" width="11.42578125" style="160" customWidth="1"/>
    <col min="10245" max="10496" width="9.140625" style="160"/>
    <col min="10497" max="10497" width="1.140625" style="160" customWidth="1"/>
    <col min="10498" max="10498" width="25.5703125" style="160" customWidth="1"/>
    <col min="10499" max="10499" width="67.85546875" style="160" customWidth="1"/>
    <col min="10500" max="10500" width="11.42578125" style="160" customWidth="1"/>
    <col min="10501" max="10752" width="9.140625" style="160"/>
    <col min="10753" max="10753" width="1.140625" style="160" customWidth="1"/>
    <col min="10754" max="10754" width="25.5703125" style="160" customWidth="1"/>
    <col min="10755" max="10755" width="67.85546875" style="160" customWidth="1"/>
    <col min="10756" max="10756" width="11.42578125" style="160" customWidth="1"/>
    <col min="10757" max="11008" width="9.140625" style="160"/>
    <col min="11009" max="11009" width="1.140625" style="160" customWidth="1"/>
    <col min="11010" max="11010" width="25.5703125" style="160" customWidth="1"/>
    <col min="11011" max="11011" width="67.85546875" style="160" customWidth="1"/>
    <col min="11012" max="11012" width="11.42578125" style="160" customWidth="1"/>
    <col min="11013" max="11264" width="9.140625" style="160"/>
    <col min="11265" max="11265" width="1.140625" style="160" customWidth="1"/>
    <col min="11266" max="11266" width="25.5703125" style="160" customWidth="1"/>
    <col min="11267" max="11267" width="67.85546875" style="160" customWidth="1"/>
    <col min="11268" max="11268" width="11.42578125" style="160" customWidth="1"/>
    <col min="11269" max="11520" width="9.140625" style="160"/>
    <col min="11521" max="11521" width="1.140625" style="160" customWidth="1"/>
    <col min="11522" max="11522" width="25.5703125" style="160" customWidth="1"/>
    <col min="11523" max="11523" width="67.85546875" style="160" customWidth="1"/>
    <col min="11524" max="11524" width="11.42578125" style="160" customWidth="1"/>
    <col min="11525" max="11776" width="9.140625" style="160"/>
    <col min="11777" max="11777" width="1.140625" style="160" customWidth="1"/>
    <col min="11778" max="11778" width="25.5703125" style="160" customWidth="1"/>
    <col min="11779" max="11779" width="67.85546875" style="160" customWidth="1"/>
    <col min="11780" max="11780" width="11.42578125" style="160" customWidth="1"/>
    <col min="11781" max="12032" width="9.140625" style="160"/>
    <col min="12033" max="12033" width="1.140625" style="160" customWidth="1"/>
    <col min="12034" max="12034" width="25.5703125" style="160" customWidth="1"/>
    <col min="12035" max="12035" width="67.85546875" style="160" customWidth="1"/>
    <col min="12036" max="12036" width="11.42578125" style="160" customWidth="1"/>
    <col min="12037" max="12288" width="9.140625" style="160"/>
    <col min="12289" max="12289" width="1.140625" style="160" customWidth="1"/>
    <col min="12290" max="12290" width="25.5703125" style="160" customWidth="1"/>
    <col min="12291" max="12291" width="67.85546875" style="160" customWidth="1"/>
    <col min="12292" max="12292" width="11.42578125" style="160" customWidth="1"/>
    <col min="12293" max="12544" width="9.140625" style="160"/>
    <col min="12545" max="12545" width="1.140625" style="160" customWidth="1"/>
    <col min="12546" max="12546" width="25.5703125" style="160" customWidth="1"/>
    <col min="12547" max="12547" width="67.85546875" style="160" customWidth="1"/>
    <col min="12548" max="12548" width="11.42578125" style="160" customWidth="1"/>
    <col min="12549" max="12800" width="9.140625" style="160"/>
    <col min="12801" max="12801" width="1.140625" style="160" customWidth="1"/>
    <col min="12802" max="12802" width="25.5703125" style="160" customWidth="1"/>
    <col min="12803" max="12803" width="67.85546875" style="160" customWidth="1"/>
    <col min="12804" max="12804" width="11.42578125" style="160" customWidth="1"/>
    <col min="12805" max="13056" width="9.140625" style="160"/>
    <col min="13057" max="13057" width="1.140625" style="160" customWidth="1"/>
    <col min="13058" max="13058" width="25.5703125" style="160" customWidth="1"/>
    <col min="13059" max="13059" width="67.85546875" style="160" customWidth="1"/>
    <col min="13060" max="13060" width="11.42578125" style="160" customWidth="1"/>
    <col min="13061" max="13312" width="9.140625" style="160"/>
    <col min="13313" max="13313" width="1.140625" style="160" customWidth="1"/>
    <col min="13314" max="13314" width="25.5703125" style="160" customWidth="1"/>
    <col min="13315" max="13315" width="67.85546875" style="160" customWidth="1"/>
    <col min="13316" max="13316" width="11.42578125" style="160" customWidth="1"/>
    <col min="13317" max="13568" width="9.140625" style="160"/>
    <col min="13569" max="13569" width="1.140625" style="160" customWidth="1"/>
    <col min="13570" max="13570" width="25.5703125" style="160" customWidth="1"/>
    <col min="13571" max="13571" width="67.85546875" style="160" customWidth="1"/>
    <col min="13572" max="13572" width="11.42578125" style="160" customWidth="1"/>
    <col min="13573" max="13824" width="9.140625" style="160"/>
    <col min="13825" max="13825" width="1.140625" style="160" customWidth="1"/>
    <col min="13826" max="13826" width="25.5703125" style="160" customWidth="1"/>
    <col min="13827" max="13827" width="67.85546875" style="160" customWidth="1"/>
    <col min="13828" max="13828" width="11.42578125" style="160" customWidth="1"/>
    <col min="13829" max="14080" width="9.140625" style="160"/>
    <col min="14081" max="14081" width="1.140625" style="160" customWidth="1"/>
    <col min="14082" max="14082" width="25.5703125" style="160" customWidth="1"/>
    <col min="14083" max="14083" width="67.85546875" style="160" customWidth="1"/>
    <col min="14084" max="14084" width="11.42578125" style="160" customWidth="1"/>
    <col min="14085" max="14336" width="9.140625" style="160"/>
    <col min="14337" max="14337" width="1.140625" style="160" customWidth="1"/>
    <col min="14338" max="14338" width="25.5703125" style="160" customWidth="1"/>
    <col min="14339" max="14339" width="67.85546875" style="160" customWidth="1"/>
    <col min="14340" max="14340" width="11.42578125" style="160" customWidth="1"/>
    <col min="14341" max="14592" width="9.140625" style="160"/>
    <col min="14593" max="14593" width="1.140625" style="160" customWidth="1"/>
    <col min="14594" max="14594" width="25.5703125" style="160" customWidth="1"/>
    <col min="14595" max="14595" width="67.85546875" style="160" customWidth="1"/>
    <col min="14596" max="14596" width="11.42578125" style="160" customWidth="1"/>
    <col min="14597" max="14848" width="9.140625" style="160"/>
    <col min="14849" max="14849" width="1.140625" style="160" customWidth="1"/>
    <col min="14850" max="14850" width="25.5703125" style="160" customWidth="1"/>
    <col min="14851" max="14851" width="67.85546875" style="160" customWidth="1"/>
    <col min="14852" max="14852" width="11.42578125" style="160" customWidth="1"/>
    <col min="14853" max="15104" width="9.140625" style="160"/>
    <col min="15105" max="15105" width="1.140625" style="160" customWidth="1"/>
    <col min="15106" max="15106" width="25.5703125" style="160" customWidth="1"/>
    <col min="15107" max="15107" width="67.85546875" style="160" customWidth="1"/>
    <col min="15108" max="15108" width="11.42578125" style="160" customWidth="1"/>
    <col min="15109" max="15360" width="9.140625" style="160"/>
    <col min="15361" max="15361" width="1.140625" style="160" customWidth="1"/>
    <col min="15362" max="15362" width="25.5703125" style="160" customWidth="1"/>
    <col min="15363" max="15363" width="67.85546875" style="160" customWidth="1"/>
    <col min="15364" max="15364" width="11.42578125" style="160" customWidth="1"/>
    <col min="15365" max="15616" width="9.140625" style="160"/>
    <col min="15617" max="15617" width="1.140625" style="160" customWidth="1"/>
    <col min="15618" max="15618" width="25.5703125" style="160" customWidth="1"/>
    <col min="15619" max="15619" width="67.85546875" style="160" customWidth="1"/>
    <col min="15620" max="15620" width="11.42578125" style="160" customWidth="1"/>
    <col min="15621" max="15872" width="9.140625" style="160"/>
    <col min="15873" max="15873" width="1.140625" style="160" customWidth="1"/>
    <col min="15874" max="15874" width="25.5703125" style="160" customWidth="1"/>
    <col min="15875" max="15875" width="67.85546875" style="160" customWidth="1"/>
    <col min="15876" max="15876" width="11.42578125" style="160" customWidth="1"/>
    <col min="15877" max="16128" width="9.140625" style="160"/>
    <col min="16129" max="16129" width="1.140625" style="160" customWidth="1"/>
    <col min="16130" max="16130" width="25.5703125" style="160" customWidth="1"/>
    <col min="16131" max="16131" width="67.85546875" style="160" customWidth="1"/>
    <col min="16132" max="16132" width="11.42578125" style="160" customWidth="1"/>
    <col min="16133" max="16384" width="9.140625" style="160"/>
  </cols>
  <sheetData>
    <row r="1" spans="2:6" ht="15" x14ac:dyDescent="0.25">
      <c r="C1" s="226" t="s">
        <v>236</v>
      </c>
      <c r="D1" s="263"/>
      <c r="E1" s="225"/>
      <c r="F1" s="225"/>
    </row>
    <row r="2" spans="2:6" ht="15" x14ac:dyDescent="0.25">
      <c r="C2" s="226" t="s">
        <v>129</v>
      </c>
      <c r="D2" s="228"/>
      <c r="E2" s="225"/>
      <c r="F2" s="225"/>
    </row>
    <row r="3" spans="2:6" ht="15" x14ac:dyDescent="0.25">
      <c r="C3" s="277" t="s">
        <v>174</v>
      </c>
      <c r="D3" s="277"/>
      <c r="E3" s="225"/>
      <c r="F3" s="225"/>
    </row>
    <row r="4" spans="2:6" ht="15" x14ac:dyDescent="0.25">
      <c r="B4" s="161"/>
      <c r="C4" s="277" t="s">
        <v>131</v>
      </c>
      <c r="D4" s="277"/>
      <c r="E4" s="225"/>
      <c r="F4" s="225"/>
    </row>
    <row r="5" spans="2:6" x14ac:dyDescent="0.2">
      <c r="B5" s="161"/>
      <c r="C5" s="162"/>
      <c r="D5" s="277" t="s">
        <v>132</v>
      </c>
      <c r="E5" s="277"/>
      <c r="F5" s="277"/>
    </row>
    <row r="6" spans="2:6" ht="15" x14ac:dyDescent="0.25">
      <c r="B6" s="161"/>
      <c r="C6" s="276" t="s">
        <v>278</v>
      </c>
      <c r="D6" s="276"/>
      <c r="E6" s="225"/>
      <c r="F6" s="225"/>
    </row>
    <row r="7" spans="2:6" ht="15" x14ac:dyDescent="0.25">
      <c r="B7" s="161"/>
      <c r="C7" s="163"/>
      <c r="D7" s="163"/>
      <c r="E7" s="35"/>
      <c r="F7" s="35"/>
    </row>
    <row r="8" spans="2:6" x14ac:dyDescent="0.2">
      <c r="B8" s="264" t="s">
        <v>279</v>
      </c>
      <c r="C8" s="264"/>
      <c r="D8" s="264"/>
      <c r="E8" s="265"/>
      <c r="F8" s="265"/>
    </row>
    <row r="9" spans="2:6" x14ac:dyDescent="0.2">
      <c r="B9" s="264"/>
      <c r="C9" s="264"/>
      <c r="D9" s="264"/>
      <c r="E9" s="265"/>
      <c r="F9" s="265"/>
    </row>
    <row r="10" spans="2:6" x14ac:dyDescent="0.2">
      <c r="B10" s="264"/>
      <c r="C10" s="264"/>
      <c r="D10" s="264"/>
      <c r="E10" s="265"/>
      <c r="F10" s="265"/>
    </row>
    <row r="11" spans="2:6" ht="24.75" customHeight="1" x14ac:dyDescent="0.2">
      <c r="B11" s="266"/>
      <c r="C11" s="266"/>
      <c r="D11" s="266"/>
      <c r="E11" s="267"/>
      <c r="F11" s="267"/>
    </row>
    <row r="12" spans="2:6" ht="16.5" thickBot="1" x14ac:dyDescent="0.3">
      <c r="B12" s="164"/>
      <c r="C12" s="268" t="s">
        <v>237</v>
      </c>
      <c r="D12" s="213"/>
      <c r="E12" s="269"/>
      <c r="F12" s="269"/>
    </row>
    <row r="13" spans="2:6" x14ac:dyDescent="0.2">
      <c r="B13" s="282" t="s">
        <v>238</v>
      </c>
      <c r="C13" s="279" t="s">
        <v>239</v>
      </c>
      <c r="D13" s="270" t="s">
        <v>136</v>
      </c>
      <c r="E13" s="272" t="s">
        <v>0</v>
      </c>
      <c r="F13" s="274" t="s">
        <v>137</v>
      </c>
    </row>
    <row r="14" spans="2:6" ht="86.25" customHeight="1" thickBot="1" x14ac:dyDescent="0.25">
      <c r="B14" s="283"/>
      <c r="C14" s="280"/>
      <c r="D14" s="271"/>
      <c r="E14" s="273"/>
      <c r="F14" s="275"/>
    </row>
    <row r="15" spans="2:6" ht="15" thickBot="1" x14ac:dyDescent="0.25">
      <c r="B15" s="281" t="s">
        <v>181</v>
      </c>
      <c r="C15" s="278" t="s">
        <v>187</v>
      </c>
      <c r="D15" s="165">
        <v>3</v>
      </c>
      <c r="E15" s="166">
        <v>4</v>
      </c>
      <c r="F15" s="167">
        <v>5</v>
      </c>
    </row>
    <row r="16" spans="2:6" ht="30" x14ac:dyDescent="0.25">
      <c r="B16" s="168" t="s">
        <v>240</v>
      </c>
      <c r="C16" s="210" t="s">
        <v>241</v>
      </c>
      <c r="D16" s="169">
        <f>D20+D17</f>
        <v>174.58542000000014</v>
      </c>
      <c r="E16" s="169">
        <f>E20+E17</f>
        <v>-411.84307000000013</v>
      </c>
      <c r="F16" s="170">
        <f>E16/D16*100</f>
        <v>-235.89774564221901</v>
      </c>
    </row>
    <row r="17" spans="2:6" ht="45" x14ac:dyDescent="0.25">
      <c r="B17" s="175" t="s">
        <v>242</v>
      </c>
      <c r="C17" s="171" t="s">
        <v>243</v>
      </c>
      <c r="D17" s="172">
        <f>D18</f>
        <v>-73.187579999999997</v>
      </c>
      <c r="E17" s="176">
        <f>E18</f>
        <v>-73.187579999999997</v>
      </c>
      <c r="F17" s="173">
        <f t="shared" ref="F17:F29" si="0">E17/D17*100</f>
        <v>100</v>
      </c>
    </row>
    <row r="18" spans="2:6" ht="45" x14ac:dyDescent="0.25">
      <c r="B18" s="175" t="s">
        <v>244</v>
      </c>
      <c r="C18" s="171" t="s">
        <v>245</v>
      </c>
      <c r="D18" s="172">
        <f>D19</f>
        <v>-73.187579999999997</v>
      </c>
      <c r="E18" s="176">
        <f>E19</f>
        <v>-73.187579999999997</v>
      </c>
      <c r="F18" s="174">
        <f t="shared" si="0"/>
        <v>100</v>
      </c>
    </row>
    <row r="19" spans="2:6" ht="46.5" customHeight="1" x14ac:dyDescent="0.25">
      <c r="B19" s="175" t="s">
        <v>246</v>
      </c>
      <c r="C19" s="171" t="s">
        <v>247</v>
      </c>
      <c r="D19" s="172">
        <v>-73.187579999999997</v>
      </c>
      <c r="E19" s="172">
        <v>-73.187579999999997</v>
      </c>
      <c r="F19" s="173">
        <f t="shared" si="0"/>
        <v>100</v>
      </c>
    </row>
    <row r="20" spans="2:6" ht="30" x14ac:dyDescent="0.25">
      <c r="B20" s="175" t="s">
        <v>248</v>
      </c>
      <c r="C20" s="171" t="s">
        <v>249</v>
      </c>
      <c r="D20" s="172">
        <f>D28+D24</f>
        <v>247.77300000000014</v>
      </c>
      <c r="E20" s="176">
        <f>E28+E24</f>
        <v>-338.6554900000001</v>
      </c>
      <c r="F20" s="177">
        <f t="shared" si="0"/>
        <v>-136.67973911604571</v>
      </c>
    </row>
    <row r="21" spans="2:6" ht="15" x14ac:dyDescent="0.25">
      <c r="B21" s="175" t="s">
        <v>250</v>
      </c>
      <c r="C21" s="171" t="s">
        <v>251</v>
      </c>
      <c r="D21" s="172">
        <f t="shared" ref="D21:E23" si="1">D22</f>
        <v>-6053.9669999999996</v>
      </c>
      <c r="E21" s="172">
        <f t="shared" si="1"/>
        <v>-6290.2782299999999</v>
      </c>
      <c r="F21" s="177">
        <f t="shared" si="0"/>
        <v>103.90341126735578</v>
      </c>
    </row>
    <row r="22" spans="2:6" ht="15" x14ac:dyDescent="0.25">
      <c r="B22" s="175" t="s">
        <v>252</v>
      </c>
      <c r="C22" s="171" t="s">
        <v>253</v>
      </c>
      <c r="D22" s="172">
        <f t="shared" si="1"/>
        <v>-6053.9669999999996</v>
      </c>
      <c r="E22" s="172">
        <f t="shared" si="1"/>
        <v>-6290.2782299999999</v>
      </c>
      <c r="F22" s="177">
        <f t="shared" si="0"/>
        <v>103.90341126735578</v>
      </c>
    </row>
    <row r="23" spans="2:6" ht="30" customHeight="1" x14ac:dyDescent="0.25">
      <c r="B23" s="175" t="s">
        <v>254</v>
      </c>
      <c r="C23" s="171" t="s">
        <v>255</v>
      </c>
      <c r="D23" s="172">
        <f t="shared" si="1"/>
        <v>-6053.9669999999996</v>
      </c>
      <c r="E23" s="172">
        <f t="shared" si="1"/>
        <v>-6290.2782299999999</v>
      </c>
      <c r="F23" s="177">
        <f t="shared" si="0"/>
        <v>103.90341126735578</v>
      </c>
    </row>
    <row r="24" spans="2:6" ht="30" x14ac:dyDescent="0.25">
      <c r="B24" s="175" t="s">
        <v>256</v>
      </c>
      <c r="C24" s="171" t="s">
        <v>257</v>
      </c>
      <c r="D24" s="172">
        <v>-6053.9669999999996</v>
      </c>
      <c r="E24" s="172">
        <v>-6290.2782299999999</v>
      </c>
      <c r="F24" s="177">
        <f t="shared" si="0"/>
        <v>103.90341126735578</v>
      </c>
    </row>
    <row r="25" spans="2:6" ht="15" x14ac:dyDescent="0.25">
      <c r="B25" s="175" t="s">
        <v>258</v>
      </c>
      <c r="C25" s="171" t="s">
        <v>259</v>
      </c>
      <c r="D25" s="172">
        <f t="shared" ref="D25:E27" si="2">D26</f>
        <v>6301.74</v>
      </c>
      <c r="E25" s="176">
        <f t="shared" si="2"/>
        <v>5951.6227399999998</v>
      </c>
      <c r="F25" s="177">
        <f t="shared" si="0"/>
        <v>94.444117656393317</v>
      </c>
    </row>
    <row r="26" spans="2:6" s="178" customFormat="1" ht="15" x14ac:dyDescent="0.25">
      <c r="B26" s="175" t="s">
        <v>260</v>
      </c>
      <c r="C26" s="171" t="s">
        <v>261</v>
      </c>
      <c r="D26" s="172">
        <f t="shared" si="2"/>
        <v>6301.74</v>
      </c>
      <c r="E26" s="176">
        <f t="shared" si="2"/>
        <v>5951.6227399999998</v>
      </c>
      <c r="F26" s="174">
        <f t="shared" si="0"/>
        <v>94.444117656393317</v>
      </c>
    </row>
    <row r="27" spans="2:6" ht="30.75" customHeight="1" x14ac:dyDescent="0.25">
      <c r="B27" s="175" t="s">
        <v>262</v>
      </c>
      <c r="C27" s="171" t="s">
        <v>263</v>
      </c>
      <c r="D27" s="172">
        <f t="shared" si="2"/>
        <v>6301.74</v>
      </c>
      <c r="E27" s="176">
        <f t="shared" si="2"/>
        <v>5951.6227399999998</v>
      </c>
      <c r="F27" s="173">
        <f t="shared" si="0"/>
        <v>94.444117656393317</v>
      </c>
    </row>
    <row r="28" spans="2:6" ht="30" x14ac:dyDescent="0.25">
      <c r="B28" s="175" t="s">
        <v>264</v>
      </c>
      <c r="C28" s="171" t="s">
        <v>265</v>
      </c>
      <c r="D28" s="172">
        <v>6301.74</v>
      </c>
      <c r="E28" s="176">
        <v>5951.6227399999998</v>
      </c>
      <c r="F28" s="173">
        <f t="shared" si="0"/>
        <v>94.444117656393317</v>
      </c>
    </row>
    <row r="29" spans="2:6" ht="60" x14ac:dyDescent="0.25">
      <c r="B29" s="175" t="s">
        <v>240</v>
      </c>
      <c r="C29" s="171" t="s">
        <v>280</v>
      </c>
      <c r="D29" s="172">
        <f>D16</f>
        <v>174.58542000000014</v>
      </c>
      <c r="E29" s="172">
        <f>E16</f>
        <v>-411.84307000000013</v>
      </c>
      <c r="F29" s="170">
        <f t="shared" si="0"/>
        <v>-235.89774564221901</v>
      </c>
    </row>
    <row r="30" spans="2:6" s="178" customFormat="1" ht="15.75" thickBot="1" x14ac:dyDescent="0.3">
      <c r="B30" s="179"/>
      <c r="C30" s="180" t="s">
        <v>266</v>
      </c>
      <c r="D30" s="181">
        <v>0</v>
      </c>
      <c r="E30" s="284">
        <v>0</v>
      </c>
      <c r="F30" s="174">
        <v>0</v>
      </c>
    </row>
    <row r="31" spans="2:6" x14ac:dyDescent="0.2">
      <c r="B31" s="182"/>
      <c r="D31" s="183"/>
      <c r="E31" s="182"/>
      <c r="F31" s="182"/>
    </row>
  </sheetData>
  <mergeCells count="13">
    <mergeCell ref="C6:F6"/>
    <mergeCell ref="C1:F1"/>
    <mergeCell ref="C2:F2"/>
    <mergeCell ref="C3:F3"/>
    <mergeCell ref="C4:F4"/>
    <mergeCell ref="D5:F5"/>
    <mergeCell ref="B8:F11"/>
    <mergeCell ref="C12:F12"/>
    <mergeCell ref="B13:B14"/>
    <mergeCell ref="C13:C14"/>
    <mergeCell ref="D13:D14"/>
    <mergeCell ref="E13:E14"/>
    <mergeCell ref="F13:F14"/>
  </mergeCells>
  <conditionalFormatting sqref="B4:B7">
    <cfRule type="expression" dxfId="1" priority="1" stopIfTrue="1">
      <formula>#REF!&lt;&gt;""</formula>
    </cfRule>
  </conditionalFormatting>
  <conditionalFormatting sqref="C1:C2">
    <cfRule type="expression" dxfId="0" priority="2" stopIfTrue="1">
      <formula>$C1&lt;&gt;""</formula>
    </cfRule>
  </conditionalFormatting>
  <pageMargins left="0.51181102362204722" right="0" top="0.55118110236220474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520DE58-75E2-4767-896A-A141FD92B27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прил 1</vt:lpstr>
      <vt:lpstr>прил 2</vt:lpstr>
      <vt:lpstr>прил 3</vt:lpstr>
      <vt:lpstr>прил 4</vt:lpstr>
      <vt:lpstr>'прил 1'!Область_печати</vt:lpstr>
      <vt:lpstr>'прил 3'!Область_печати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alukaevakb</cp:lastModifiedBy>
  <cp:lastPrinted>2023-03-09T12:29:33Z</cp:lastPrinted>
  <dcterms:created xsi:type="dcterms:W3CDTF">2023-02-08T08:25:20Z</dcterms:created>
  <dcterms:modified xsi:type="dcterms:W3CDTF">2023-03-09T12:29:38Z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SV_0503127M_20220301_11.xlsx</vt:lpwstr>
  </property>
  <property fmtid="{D5CDD505-2E9C-101B-9397-08002B2CF9AE}" pid="3" name="Название отчета">
    <vt:lpwstr>SV_0503127M_20220301_11.xlsx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